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comments1.xml><?xml version="1.0" encoding="utf-8"?>
<comments xmlns="http://schemas.openxmlformats.org/spreadsheetml/2006/main">
  <authors>
    <author>ASRock</author>
  </authors>
  <commentList>
    <comment ref="B60" authorId="0">
      <text>
        <r>
          <rPr>
            <b/>
            <sz val="9"/>
            <rFont val="Tahoma"/>
            <family val="2"/>
          </rPr>
          <t>ASRock: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ASRock</author>
  </authors>
  <commentList>
    <comment ref="B62" authorId="0">
      <text>
        <r>
          <rPr>
            <b/>
            <sz val="9"/>
            <rFont val="Tahoma"/>
            <family val="2"/>
          </rPr>
          <t>ASRock: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<sst xmlns="http://schemas.openxmlformats.org/spreadsheetml/2006/main" count="3157" uniqueCount="802">
  <si>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</si>
  <si>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</si>
  <si>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</si>
  <si>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</si>
  <si>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</si>
  <si>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</si>
  <si>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</si>
  <si>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</si>
  <si>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</si>
  <si>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</si>
  <si>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</si>
  <si>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</si>
  <si>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</si>
  <si>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</si>
  <si>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</si>
  <si>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</si>
  <si>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</si>
  <si>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</si>
  <si>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</si>
  <si>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</si>
  <si>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</si>
  <si>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</si>
  <si>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</si>
  <si>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</si>
  <si>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</si>
  <si>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</si>
  <si>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</si>
  <si>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</si>
  <si>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</si>
  <si>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</si>
  <si>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</si>
  <si>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</si>
  <si>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</si>
  <si>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</si>
  <si>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</si>
  <si>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</si>
  <si>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</si>
  <si>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</si>
  <si>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</si>
  <si>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</si>
  <si>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</si>
  <si>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</si>
  <si>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</si>
  <si>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</si>
  <si>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</si>
  <si>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</si>
  <si>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</si>
  <si>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</si>
  <si>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</si>
  <si>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</si>
  <si>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</si>
  <si>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</si>
  <si>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</si>
  <si>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</si>
  <si>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</si>
  <si>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</si>
  <si>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</si>
  <si>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</si>
  <si>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</si>
  <si>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</si>
  <si>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</si>
  <si>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</si>
  <si>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</si>
  <si>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</si>
  <si>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</si>
  <si>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</si>
  <si>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</si>
  <si>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</si>
  <si>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</si>
  <si>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</si>
  <si>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</si>
  <si>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</si>
  <si>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</si>
  <si>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</si>
  <si>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</si>
  <si>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</si>
  <si>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</si>
  <si>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</si>
  <si>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</si>
  <si>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</si>
  <si>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</si>
  <si>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</si>
  <si>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</si>
  <si>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</si>
  <si>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</si>
  <si>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</si>
  <si>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</si>
  <si>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</si>
  <si>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</si>
  <si>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</si>
  <si>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</si>
  <si>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</si>
  <si>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</si>
  <si>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</si>
  <si>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</si>
  <si>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</si>
  <si>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</si>
  <si>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</si>
  <si>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</si>
  <si>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</si>
  <si>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</si>
  <si>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</si>
  <si>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3.2 Þ³Ñ³µ³ÅÇÝÝ»ñ,                                         ³Û¹ ÃíáõÙ`</t>
  </si>
  <si>
    <t>1321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</si>
  <si>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</si>
  <si>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</si>
  <si>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</si>
  <si>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</si>
  <si>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</si>
  <si>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</si>
  <si>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</si>
  <si>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</si>
  <si>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</si>
  <si>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</si>
  <si>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</si>
  <si>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</si>
  <si>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</si>
  <si>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</si>
  <si>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</si>
  <si>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</si>
  <si>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</si>
  <si>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</si>
  <si>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</si>
  <si>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</si>
  <si>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</si>
  <si>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</si>
  <si>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</si>
  <si>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</si>
  <si>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</si>
  <si>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</si>
  <si>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</si>
  <si>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</si>
  <si>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13518</t>
  </si>
  <si>
    <t>13519</t>
  </si>
  <si>
    <t>Ð³Ù³ÛÝùÝ ëå³ë³ñÏáÕ ³Ý³ëÝ³µáõÛÅÇ Í³é³ÛáõÃÛáõÝÝ»ñÇ ¹ÇÙ³ó</t>
  </si>
  <si>
    <t>13520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</si>
  <si>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</si>
  <si>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</si>
  <si>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</si>
  <si>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</si>
  <si>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</si>
  <si>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</si>
  <si>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</si>
  <si>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</si>
  <si>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</si>
  <si>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</si>
  <si>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</si>
  <si>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</si>
  <si>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</si>
  <si>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</si>
  <si>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</si>
  <si>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</si>
  <si>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</si>
  <si>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</si>
  <si>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</si>
  <si>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</si>
  <si>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</si>
  <si>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</si>
  <si>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</si>
  <si>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</si>
  <si>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</si>
  <si>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</si>
  <si>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</si>
  <si>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</si>
  <si>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</si>
  <si>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</si>
  <si>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</si>
  <si>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</si>
  <si>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</si>
  <si>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</si>
  <si>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</si>
  <si>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</si>
  <si>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</si>
  <si>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</si>
  <si>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</si>
  <si>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</si>
  <si>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</si>
  <si>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</si>
  <si>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</si>
  <si>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</si>
  <si>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</si>
  <si>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</si>
  <si>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</si>
  <si>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</si>
  <si>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</si>
  <si>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</si>
  <si>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</si>
  <si>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</si>
  <si>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</si>
  <si>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</si>
  <si>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</si>
  <si>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</si>
  <si>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</si>
  <si>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</si>
  <si>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</si>
  <si>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</si>
  <si>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</si>
  <si>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</si>
  <si>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</si>
  <si>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</si>
  <si>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</si>
  <si>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</si>
  <si>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</si>
  <si>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</si>
  <si>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</si>
  <si>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</si>
  <si>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</si>
  <si>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</si>
  <si>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</si>
  <si>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</si>
  <si>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</si>
  <si>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</si>
  <si>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</si>
  <si>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</si>
  <si>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</si>
  <si>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</si>
  <si>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</si>
  <si>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</si>
  <si>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</si>
  <si>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</si>
  <si>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</si>
  <si>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</si>
  <si>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</si>
  <si>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</si>
  <si>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</si>
  <si>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</si>
  <si>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</si>
  <si>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</si>
  <si>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</si>
  <si>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</si>
  <si>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</si>
  <si>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</si>
  <si>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</si>
  <si>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</si>
  <si>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</si>
  <si>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</si>
  <si>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</si>
  <si>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</si>
  <si>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</si>
  <si>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</si>
  <si>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</si>
  <si>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</si>
  <si>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</si>
  <si>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</si>
  <si>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</si>
  <si>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</si>
  <si>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</si>
  <si>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</si>
  <si>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</si>
  <si>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</si>
  <si>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</si>
  <si>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</si>
  <si>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</si>
  <si>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</si>
  <si>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</si>
  <si>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</si>
  <si>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</si>
  <si>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</si>
  <si>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</si>
  <si>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</si>
  <si>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</si>
  <si>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</si>
  <si>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</si>
  <si>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</si>
  <si>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</si>
  <si>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</si>
  <si>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</si>
  <si>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</si>
  <si>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</si>
  <si>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</si>
  <si>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</si>
  <si>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</si>
  <si>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</si>
  <si>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</si>
  <si>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</si>
  <si>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</si>
  <si>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</si>
  <si>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</si>
  <si>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</si>
  <si>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</si>
  <si>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</si>
  <si>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</si>
  <si>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</si>
  <si>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</si>
  <si>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</si>
  <si>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</si>
  <si>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</si>
  <si>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</si>
  <si>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</si>
  <si>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</si>
  <si>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</si>
  <si>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</si>
  <si>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</si>
  <si>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</si>
  <si>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</si>
  <si>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</si>
  <si>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</si>
  <si>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</si>
  <si>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</si>
  <si>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</si>
  <si>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</si>
  <si>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</si>
  <si>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</si>
  <si>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</si>
  <si>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</si>
  <si>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</si>
  <si>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</si>
  <si>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</si>
  <si>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</si>
  <si>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</si>
  <si>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</si>
  <si>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</si>
  <si>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</si>
  <si>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</si>
  <si>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</si>
  <si>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</si>
  <si>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</si>
  <si>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</si>
  <si>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</si>
  <si>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</si>
  <si>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</si>
  <si>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</si>
  <si>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</si>
  <si>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</si>
  <si>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</si>
  <si>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</si>
  <si>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</si>
  <si>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</si>
  <si>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</si>
  <si>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</si>
  <si>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</si>
  <si>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</si>
  <si>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</si>
  <si>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</si>
  <si>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</si>
  <si>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</si>
  <si>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</si>
  <si>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</si>
  <si>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</si>
  <si>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</si>
  <si>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</si>
  <si>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</si>
  <si>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</si>
  <si>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</si>
  <si>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</si>
  <si>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</si>
  <si>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</si>
  <si>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</si>
  <si>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</si>
  <si>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</si>
  <si>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</si>
  <si>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</si>
  <si>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</si>
  <si>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</si>
  <si>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</si>
  <si>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</si>
  <si>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</si>
  <si>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</si>
  <si>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</si>
  <si>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</si>
  <si>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</si>
  <si>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</si>
  <si>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</si>
  <si>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</si>
  <si>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</si>
  <si>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</si>
  <si>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</si>
  <si>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</si>
  <si>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</si>
  <si>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</si>
  <si>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</si>
  <si>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</si>
  <si>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</si>
  <si>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</si>
  <si>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</si>
  <si>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</si>
  <si>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</si>
  <si>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</si>
  <si>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</si>
  <si>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</si>
  <si>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</si>
  <si>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</si>
  <si>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</si>
  <si>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</si>
  <si>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</si>
  <si>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</si>
  <si>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</si>
  <si>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</si>
  <si>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</si>
  <si>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</si>
  <si>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</si>
  <si>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</si>
  <si>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</si>
  <si>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</si>
  <si>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</si>
  <si>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</si>
  <si>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</si>
  <si>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</si>
  <si>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</si>
  <si>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</si>
  <si>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</si>
  <si>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</si>
  <si>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</si>
  <si>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</si>
  <si>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</si>
  <si>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</si>
  <si>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</si>
  <si>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</si>
  <si>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</si>
  <si>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</si>
  <si>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</si>
  <si>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</si>
  <si>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</si>
  <si>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</si>
  <si>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</si>
  <si>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</si>
  <si>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</si>
  <si>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</si>
  <si>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</si>
  <si>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</si>
  <si>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</si>
  <si>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</si>
  <si>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</si>
  <si>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</si>
  <si>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</si>
  <si>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</si>
  <si>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</si>
  <si>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</si>
  <si>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</si>
  <si>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</si>
  <si>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</si>
  <si>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</si>
  <si>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</si>
  <si>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</si>
  <si>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</si>
  <si>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</si>
  <si>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</si>
  <si>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</si>
  <si>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</si>
  <si>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</si>
  <si>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</si>
  <si>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</si>
  <si>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</si>
  <si>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</si>
  <si>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</si>
  <si>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</si>
  <si>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</si>
  <si>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</si>
  <si>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</si>
  <si>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</si>
  <si>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</si>
  <si>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</si>
  <si>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</si>
  <si>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</si>
  <si>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</si>
  <si>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</si>
  <si>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</si>
  <si>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</si>
  <si>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</si>
  <si>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</si>
  <si>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</si>
  <si>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</si>
  <si>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</si>
  <si>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</si>
  <si>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</si>
  <si>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</si>
  <si>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</si>
  <si>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</si>
  <si>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</si>
  <si>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</si>
  <si>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</si>
  <si>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</si>
  <si>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</si>
  <si>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</si>
  <si>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</si>
  <si>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</si>
  <si>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</si>
  <si>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</si>
  <si>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</si>
  <si>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</si>
  <si>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</si>
  <si>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</si>
  <si>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</si>
  <si>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</si>
  <si>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</si>
  <si>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</si>
  <si>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</si>
  <si>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</si>
  <si>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</si>
  <si>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</si>
  <si>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</si>
  <si>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</si>
  <si>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</si>
  <si>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</si>
  <si>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</si>
  <si>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</si>
  <si>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</si>
  <si>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</si>
  <si>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</si>
  <si>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</si>
  <si>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</si>
  <si>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</si>
  <si>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</si>
  <si>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</si>
  <si>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</si>
  <si>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</si>
  <si>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</si>
  <si>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</si>
  <si>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</si>
  <si>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</si>
  <si>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</si>
  <si>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</si>
  <si>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</si>
  <si>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</si>
  <si>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</si>
  <si>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</si>
  <si>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</si>
  <si>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</si>
  <si>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</si>
  <si>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</si>
  <si>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</si>
  <si>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</si>
  <si>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</si>
  <si>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</si>
  <si>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</si>
  <si>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</si>
  <si>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</si>
  <si>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</si>
  <si>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</si>
  <si>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</si>
  <si>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</si>
  <si>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</si>
  <si>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</si>
  <si>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</si>
  <si>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</si>
  <si>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</si>
  <si>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</si>
  <si>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</si>
  <si>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</si>
  <si>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</si>
  <si>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</si>
  <si>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</si>
  <si>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</si>
  <si>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</si>
  <si>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</si>
  <si>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</si>
  <si>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</si>
  <si>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</si>
  <si>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</si>
  <si>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</si>
  <si>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</si>
  <si>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</si>
  <si>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</si>
  <si>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</si>
  <si>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</si>
  <si>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</si>
  <si>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</si>
  <si>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</si>
  <si>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</si>
  <si>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</si>
  <si>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</si>
  <si>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</si>
  <si>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</si>
  <si>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</si>
  <si>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</si>
  <si>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</si>
  <si>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</si>
  <si>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</si>
  <si>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</si>
  <si>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</si>
  <si>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</si>
  <si>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</si>
  <si>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</si>
  <si>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</si>
  <si>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</si>
  <si>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</si>
  <si>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</si>
  <si>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</si>
  <si>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</si>
  <si>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</si>
  <si>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</si>
  <si>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</si>
  <si>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</si>
  <si>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</si>
  <si>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</si>
  <si>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</si>
  <si>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</si>
  <si>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</si>
  <si>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</si>
  <si>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</si>
  <si>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</si>
  <si>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</si>
  <si>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</si>
  <si>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</si>
  <si>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</si>
  <si>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</si>
  <si>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</si>
  <si>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</si>
  <si>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</si>
  <si>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</si>
  <si>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</si>
  <si>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</si>
  <si>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</si>
  <si>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</si>
  <si>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</si>
  <si>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</si>
  <si>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</si>
  <si>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</si>
  <si>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</si>
  <si>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</si>
  <si>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</si>
  <si>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</si>
  <si>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</si>
  <si>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</si>
  <si>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</si>
  <si>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</si>
  <si>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</si>
  <si>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</si>
  <si>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</si>
  <si>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</si>
  <si>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</si>
  <si>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</si>
  <si>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</si>
  <si>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</si>
  <si>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</si>
  <si>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</si>
  <si>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</si>
  <si>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</si>
  <si>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</si>
  <si>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</si>
  <si>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</si>
  <si>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</si>
  <si>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</si>
  <si>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</si>
  <si>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</si>
  <si>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</si>
  <si>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</si>
  <si>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</si>
  <si>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</si>
  <si>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</si>
  <si>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</si>
  <si>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</si>
  <si>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</si>
  <si>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</si>
  <si>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</si>
  <si>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</si>
  <si>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</si>
  <si>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</si>
  <si>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</si>
  <si>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</si>
  <si>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</si>
  <si>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</si>
  <si>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</si>
  <si>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</si>
  <si>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</si>
  <si>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</si>
  <si>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</si>
  <si>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</si>
  <si>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</si>
  <si>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</si>
  <si>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</si>
  <si>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</si>
  <si>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</si>
  <si>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</si>
  <si>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</si>
  <si>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</si>
  <si>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</si>
  <si>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</si>
  <si>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</si>
  <si>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</si>
  <si>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</si>
  <si>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</si>
  <si>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</si>
  <si>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</si>
  <si>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</si>
  <si>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</si>
  <si>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</si>
  <si>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</si>
  <si>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</si>
  <si>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</si>
  <si>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</si>
  <si>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</si>
  <si>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</si>
  <si>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</si>
  <si>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</si>
  <si>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</si>
  <si>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</si>
  <si>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</si>
  <si>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</si>
  <si>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</si>
  <si>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</si>
  <si>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</si>
  <si>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</si>
  <si>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</si>
  <si>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</si>
  <si>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6</t>
  </si>
  <si>
    <t>Ð³í»Éí³Í  N 7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</si>
  <si>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</si>
  <si>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</si>
  <si>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</si>
  <si>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</si>
  <si>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</si>
  <si>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</si>
  <si>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</si>
  <si>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</si>
  <si>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</si>
  <si>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</si>
  <si>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</si>
  <si>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ä»ï³Ï³Ý µÛáõç»Çó տրամադրվող այլ դոտացիաներ (տող 1253+տող 1254) այդ թվում</t>
  </si>
  <si>
    <t xml:space="preserve">Համայնքի բյուջեի եկամուտները նվազեցնող՝ ՀՀ օրենքների կիրարկման արդյունքում համայնքի բյուջեի եկամուտների կորուտների պետության կողմից փոխհատուցվող գումարներ  </t>
  </si>
  <si>
    <t>Այլ դոտացիաներ</t>
  </si>
  <si>
    <t>Պետական բյուջեից տրամադրվող նպատակային հատկացումներ (դոտացիա)</t>
  </si>
  <si>
    <t>Պետության կողմից տեղական ինքնակարավառման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</si>
  <si>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վճարներ</t>
  </si>
  <si>
    <t>Համայնքի արխիվից փաստաթղթերի պատճեններ տրամադրելու համար</t>
  </si>
  <si>
    <t>Համայնքի գույքին պատճառված վնասների փոխհատուցումից մուտքեր</t>
  </si>
  <si>
    <t>Այլ գույքի վարձակալությունից մուտքեր</t>
  </si>
  <si>
    <t>Այլ տեղական վճարներ</t>
  </si>
  <si>
    <t xml:space="preserve"> </t>
  </si>
  <si>
    <t>եկամուտների բաժին</t>
  </si>
  <si>
    <t>Քաղաքաշինության բաժին</t>
  </si>
  <si>
    <t>Առևտրի բաժին</t>
  </si>
  <si>
    <t>Ֆինանսական բաժին</t>
  </si>
  <si>
    <t>Պետ բյուջե</t>
  </si>
  <si>
    <t>Բնակչ. Սպաս. ՀՈԱԿ</t>
  </si>
  <si>
    <t>կրթության բաժին</t>
  </si>
  <si>
    <t>Այլ տեղական վճարներ /վերահասցեորում, կառ. Իրավ. Վարձակալություն/</t>
  </si>
  <si>
    <t>իրավաբանական բաժին</t>
  </si>
  <si>
    <t>Ð³í»Éí³Í  N 3</t>
  </si>
  <si>
    <t>11304 բենզին գազ</t>
  </si>
  <si>
    <t>11305 տեխն հեղուկ</t>
  </si>
  <si>
    <t>11306 թանկ մետաղ</t>
  </si>
  <si>
    <t>11307 ոգ խմիչք ծխախ</t>
  </si>
  <si>
    <t>11308 բացօթյա</t>
  </si>
  <si>
    <t xml:space="preserve">11309 24-00-ից հետո </t>
  </si>
  <si>
    <t>11310 հանր սնունդ</t>
  </si>
  <si>
    <t>11312 գովազդ</t>
  </si>
  <si>
    <t>11314 տաքսի</t>
  </si>
  <si>
    <t>11315 հոգեհանգստ</t>
  </si>
  <si>
    <t>11318 սահմանափակ</t>
  </si>
  <si>
    <t>11313 ֆիրմային անվ</t>
  </si>
  <si>
    <t>1141 ՔԿԱԳ</t>
  </si>
  <si>
    <t>1142 նոտար</t>
  </si>
  <si>
    <t>1250 դոտացիա</t>
  </si>
  <si>
    <t>1300 Այլ եկ</t>
  </si>
  <si>
    <t>1342 պատվ լիազ</t>
  </si>
  <si>
    <t>1343 բնակչ սպաս</t>
  </si>
  <si>
    <t>13501 վերակառուց</t>
  </si>
  <si>
    <t>13503 ավարտական</t>
  </si>
  <si>
    <t>11301 շին թույլտվ</t>
  </si>
  <si>
    <t>11302 վերակառ</t>
  </si>
  <si>
    <t>11303 քանդման</t>
  </si>
  <si>
    <t>ՍԵՓԱԿԱՆ ԵԿԱՄՈՒՏՆԵՐ</t>
  </si>
  <si>
    <t xml:space="preserve"> -Գործառնական և բանկային ծառայությունների ծախսեր</t>
  </si>
  <si>
    <t xml:space="preserve"> -Արտագերատեսչական ծախսեր</t>
  </si>
  <si>
    <t xml:space="preserve"> -Վերապատրաստման և ուսուցման նյութեր (աշխատողների վերապատրաստում)</t>
  </si>
  <si>
    <t xml:space="preserve"> -Առողջապահական  և լաբորատոր նյութեր</t>
  </si>
  <si>
    <t>ՍՈՑԻԱԼԱԿԱՆ ԱՊԱՀՈՎՈՒԹՅԱՆ ՆՊԱՍՏՆԵՐ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</si>
  <si>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</si>
  <si>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</si>
  <si>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</si>
  <si>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այդ թվում` </t>
  </si>
  <si>
    <t xml:space="preserve"> - Նյութեր և պարագաներ</t>
  </si>
  <si>
    <t xml:space="preserve">1.2 ՊԱՇԱՐՆԵՐ </t>
  </si>
  <si>
    <t>ԱՅԼ ՀԻՄՆԱԿԱՆ ՄԻՋՈՑՆԵՐԻ ԻՐԱՑՈՒՄԻՑ ՄՈՒՏՔԵՐ</t>
  </si>
  <si>
    <t>8131</t>
  </si>
  <si>
    <t>այդ թվում`</t>
  </si>
  <si>
    <t xml:space="preserve"> Գ. ՈՉ ՖԻՆԱՆՍԱԿԱՆ ԱԿՏԻՎՆԵՐԻ ԻՐԱՑՈՒՄԻՑ ՄՈՒՏՔԵՐ </t>
  </si>
  <si>
    <t xml:space="preserve">Ընդհանուր բնույթի այլ ծառայություններ </t>
  </si>
  <si>
    <t xml:space="preserve">Գյուղատնտեսություն </t>
  </si>
  <si>
    <t xml:space="preserve">Նավթամթերք և բնական գազ </t>
  </si>
  <si>
    <t>Ջրամատակարարում</t>
  </si>
  <si>
    <t>որից`</t>
  </si>
  <si>
    <t>Հիվանդանոցային ծառայություններ</t>
  </si>
  <si>
    <t xml:space="preserve">Ընդհանուր բնույթի հիվանդանոցային ծառայություններ </t>
  </si>
  <si>
    <t>Առողջապահություն (այլ դասերին չպատկանող)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</si>
  <si>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</si>
  <si>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s</t>
  </si>
  <si>
    <t>´Ûáõç»ï³ÛÇÝ Í³Ëë»ñÇ ·áñÍ³é³Ï³Ý ¹³ë³Ï³ñ·Ù³Ý µ³ÅÇÝÝ»ñÇ, ËÙµ»ñÇ ¨ ¹³ë»ñÇ ³Ýí³ÝáõÙÝ»ñÁ</t>
  </si>
  <si>
    <t>ԸÝ¹Ñ³Ýáõñ µÝáõÛÃÇ այլ Í³é³ÛáõÃÛáõÝÝ»ñ</t>
  </si>
  <si>
    <t>Գյուղատնտեսություն</t>
  </si>
  <si>
    <t>Նավթամթերք և բնական գազ</t>
  </si>
  <si>
    <t>Ընդհանուր բնույթի հիվանդանոցային ծառայություններ</t>
  </si>
  <si>
    <t>²éáÕç³å³Ñություն (այլ դասերին պատկանող)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</si>
  <si>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</si>
  <si>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</si>
  <si>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</si>
  <si>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</si>
  <si>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</si>
  <si>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8</t>
  </si>
  <si>
    <t>Կրթություն (այլ դասերին չպատկանող)</t>
  </si>
  <si>
    <t>áñÇó` հատկացում ֆոնդային բյուջե</t>
  </si>
  <si>
    <t>ՀՀ Արարատի մարզի Մասիս համայնքի ավագանու</t>
  </si>
  <si>
    <t>,,  07 ,,  ,, հոկտեմբեր ,,  2022թ. Թիվ                Ն   որոշման</t>
  </si>
  <si>
    <t>Հավելված 2</t>
  </si>
  <si>
    <t>Հավելված 3</t>
  </si>
  <si>
    <t xml:space="preserve">ՀՀ Արարատի մարզի Մասիս համայնքի ավագանու </t>
  </si>
  <si>
    <t>,,07,,    ,,հոկտեմբեր,,  2022թ. Թիվ                  Ն  որոշման</t>
  </si>
  <si>
    <t>Հավելված   1</t>
  </si>
  <si>
    <t>,,07,,  ,,հոկտեմբեր,, 2022թ. Թիվ           Ն  որոշման</t>
  </si>
  <si>
    <t>Հավելված 4</t>
  </si>
  <si>
    <t>Ð³í»Éí³Í  N 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</si>
</sst>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#,##0.0\ _₽"/>
    <numFmt numFmtId="186" formatCode="#,##0\ _₽"/>
    <numFmt numFmtId="187" formatCode="#,##0\ _₽;[Red]#,##0\ _₽"/>
    <numFmt numFmtId="188" formatCode="0.0"/>
    <numFmt numFmtId="189" formatCode="#,##0\ ;\(#,##0\)"/>
    <numFmt numFmtId="190" formatCode="[$-409]dddd\,\ mmmm\ d\,\ yyyy"/>
    <numFmt numFmtId="191" formatCode="[$-409]h:mm:ss\ AM/PM"/>
  </numFmts>
  <fonts count="6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 Armenian"/>
      <family val="2"/>
    </font>
    <font>
      <b/>
      <sz val="7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LatArm"/>
      <family val="2"/>
    </font>
    <font>
      <sz val="8"/>
      <color indexed="8"/>
      <name val="Arial Armenian"/>
      <family val="2"/>
    </font>
    <font>
      <sz val="8"/>
      <color indexed="10"/>
      <name val="Arial LatArm"/>
      <family val="2"/>
    </font>
    <font>
      <b/>
      <sz val="8"/>
      <color indexed="8"/>
      <name val="Arial Armenian"/>
      <family val="2"/>
    </font>
    <font>
      <sz val="8"/>
      <color indexed="10"/>
      <name val="Arial Armenian"/>
      <family val="2"/>
    </font>
    <font>
      <sz val="8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Arial AM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LatArm"/>
      <family val="2"/>
    </font>
    <font>
      <sz val="8"/>
      <color theme="1"/>
      <name val="Arial Armenian"/>
      <family val="2"/>
    </font>
    <font>
      <sz val="8"/>
      <color rgb="FFFF0000"/>
      <name val="Arial LatArm"/>
      <family val="2"/>
    </font>
    <font>
      <b/>
      <sz val="8"/>
      <color theme="1"/>
      <name val="Arial Armenian"/>
      <family val="2"/>
    </font>
    <font>
      <sz val="8"/>
      <color rgb="FFFF0000"/>
      <name val="Arial Armenian"/>
      <family val="2"/>
    </font>
    <font>
      <sz val="8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Arial AMU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7" fillId="0" borderId="1" applyNumberFormat="0" applyFill="0" applyProtection="0">
      <alignment horizontal="center" vertical="center"/>
    </xf>
    <xf numFmtId="43" fontId="4" fillId="0" borderId="0" applyFont="0" applyFill="0" applyBorder="0" applyAlignment="0" applyProtection="0"/>
    <xf numFmtId="0" fontId="17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60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right" vertical="top" wrapText="1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185" fontId="7" fillId="33" borderId="12" xfId="0" applyNumberFormat="1" applyFont="1" applyFill="1" applyBorder="1" applyAlignment="1">
      <alignment horizontal="center" vertical="center"/>
    </xf>
    <xf numFmtId="185" fontId="6" fillId="33" borderId="12" xfId="0" applyNumberFormat="1" applyFont="1" applyFill="1" applyBorder="1" applyAlignment="1">
      <alignment horizontal="center" vertical="top"/>
    </xf>
    <xf numFmtId="185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center"/>
    </xf>
    <xf numFmtId="0" fontId="0" fillId="32" borderId="16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center"/>
    </xf>
    <xf numFmtId="186" fontId="7" fillId="32" borderId="12" xfId="0" applyNumberFormat="1" applyFont="1" applyFill="1" applyBorder="1" applyAlignment="1">
      <alignment horizontal="center" vertical="center"/>
    </xf>
    <xf numFmtId="187" fontId="7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0" fillId="32" borderId="13" xfId="0" applyNumberForma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top"/>
    </xf>
    <xf numFmtId="186" fontId="6" fillId="32" borderId="12" xfId="0" applyNumberFormat="1" applyFont="1" applyFill="1" applyBorder="1" applyAlignment="1">
      <alignment horizontal="center" vertical="top"/>
    </xf>
    <xf numFmtId="187" fontId="6" fillId="32" borderId="12" xfId="0" applyNumberFormat="1" applyFont="1" applyFill="1" applyBorder="1" applyAlignment="1">
      <alignment horizontal="center" vertical="top"/>
    </xf>
    <xf numFmtId="185" fontId="6" fillId="32" borderId="12" xfId="0" applyNumberFormat="1" applyFont="1" applyFill="1" applyBorder="1" applyAlignment="1">
      <alignment horizontal="center" vertical="top"/>
    </xf>
    <xf numFmtId="185" fontId="6" fillId="32" borderId="12" xfId="0" applyNumberFormat="1" applyFont="1" applyFill="1" applyBorder="1" applyAlignment="1">
      <alignment horizontal="right" vertical="top"/>
    </xf>
    <xf numFmtId="185" fontId="0" fillId="32" borderId="13" xfId="0" applyNumberFormat="1" applyFill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/>
    </xf>
    <xf numFmtId="187" fontId="6" fillId="32" borderId="12" xfId="0" applyNumberFormat="1" applyFont="1" applyFill="1" applyBorder="1" applyAlignment="1">
      <alignment horizontal="center" vertical="center"/>
    </xf>
    <xf numFmtId="185" fontId="6" fillId="32" borderId="12" xfId="0" applyNumberFormat="1" applyFont="1" applyFill="1" applyBorder="1" applyAlignment="1">
      <alignment horizontal="center" vertical="center"/>
    </xf>
    <xf numFmtId="185" fontId="6" fillId="32" borderId="12" xfId="0" applyNumberFormat="1" applyFont="1" applyFill="1" applyBorder="1" applyAlignment="1">
      <alignment horizontal="right" vertical="center"/>
    </xf>
    <xf numFmtId="178" fontId="6" fillId="32" borderId="12" xfId="0" applyNumberFormat="1" applyFont="1" applyFill="1" applyBorder="1" applyAlignment="1">
      <alignment horizontal="right" vertical="top"/>
    </xf>
    <xf numFmtId="0" fontId="0" fillId="32" borderId="13" xfId="0" applyFill="1" applyBorder="1" applyAlignment="1">
      <alignment/>
    </xf>
    <xf numFmtId="178" fontId="6" fillId="32" borderId="12" xfId="0" applyNumberFormat="1" applyFont="1" applyFill="1" applyBorder="1" applyAlignment="1">
      <alignment horizontal="right" vertical="center"/>
    </xf>
    <xf numFmtId="0" fontId="0" fillId="32" borderId="13" xfId="0" applyFill="1" applyBorder="1" applyAlignment="1">
      <alignment vertical="center"/>
    </xf>
    <xf numFmtId="178" fontId="7" fillId="32" borderId="12" xfId="0" applyNumberFormat="1" applyFont="1" applyFill="1" applyBorder="1" applyAlignment="1">
      <alignment horizontal="right" vertical="center"/>
    </xf>
    <xf numFmtId="0" fontId="6" fillId="32" borderId="14" xfId="0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top"/>
    </xf>
    <xf numFmtId="187" fontId="6" fillId="32" borderId="15" xfId="0" applyNumberFormat="1" applyFont="1" applyFill="1" applyBorder="1" applyAlignment="1">
      <alignment horizontal="center" vertical="top"/>
    </xf>
    <xf numFmtId="178" fontId="6" fillId="32" borderId="15" xfId="0" applyNumberFormat="1" applyFont="1" applyFill="1" applyBorder="1" applyAlignment="1">
      <alignment horizontal="right" vertical="top"/>
    </xf>
    <xf numFmtId="0" fontId="0" fillId="32" borderId="17" xfId="0" applyFill="1" applyBorder="1" applyAlignment="1">
      <alignment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86" fontId="7" fillId="33" borderId="12" xfId="0" applyNumberFormat="1" applyFont="1" applyFill="1" applyBorder="1" applyAlignment="1">
      <alignment horizontal="center" vertical="center"/>
    </xf>
    <xf numFmtId="186" fontId="6" fillId="33" borderId="12" xfId="0" applyNumberFormat="1" applyFont="1" applyFill="1" applyBorder="1" applyAlignment="1">
      <alignment horizontal="center" vertical="top"/>
    </xf>
    <xf numFmtId="186" fontId="6" fillId="33" borderId="12" xfId="0" applyNumberFormat="1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center" vertical="top"/>
    </xf>
    <xf numFmtId="0" fontId="61" fillId="32" borderId="11" xfId="0" applyFont="1" applyFill="1" applyBorder="1" applyAlignment="1">
      <alignment horizontal="center" vertical="center"/>
    </xf>
    <xf numFmtId="0" fontId="61" fillId="32" borderId="12" xfId="0" applyFont="1" applyFill="1" applyBorder="1" applyAlignment="1">
      <alignment horizontal="left" vertical="center" wrapText="1"/>
    </xf>
    <xf numFmtId="0" fontId="61" fillId="32" borderId="12" xfId="0" applyFont="1" applyFill="1" applyBorder="1" applyAlignment="1">
      <alignment horizontal="center" vertical="center"/>
    </xf>
    <xf numFmtId="185" fontId="61" fillId="32" borderId="12" xfId="0" applyNumberFormat="1" applyFont="1" applyFill="1" applyBorder="1" applyAlignment="1">
      <alignment horizontal="center" vertical="center"/>
    </xf>
    <xf numFmtId="186" fontId="61" fillId="33" borderId="12" xfId="0" applyNumberFormat="1" applyFont="1" applyFill="1" applyBorder="1" applyAlignment="1">
      <alignment horizontal="center" vertical="center"/>
    </xf>
    <xf numFmtId="187" fontId="61" fillId="32" borderId="12" xfId="0" applyNumberFormat="1" applyFont="1" applyFill="1" applyBorder="1" applyAlignment="1">
      <alignment horizontal="center" vertical="center"/>
    </xf>
    <xf numFmtId="178" fontId="61" fillId="32" borderId="12" xfId="0" applyNumberFormat="1" applyFont="1" applyFill="1" applyBorder="1" applyAlignment="1">
      <alignment horizontal="right" vertical="center"/>
    </xf>
    <xf numFmtId="0" fontId="62" fillId="32" borderId="13" xfId="0" applyFont="1" applyFill="1" applyBorder="1" applyAlignment="1">
      <alignment vertical="center"/>
    </xf>
    <xf numFmtId="0" fontId="62" fillId="32" borderId="0" xfId="0" applyFont="1" applyFill="1" applyAlignment="1">
      <alignment vertical="center"/>
    </xf>
    <xf numFmtId="186" fontId="61" fillId="32" borderId="12" xfId="0" applyNumberFormat="1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right" vertical="top"/>
    </xf>
    <xf numFmtId="185" fontId="7" fillId="33" borderId="12" xfId="0" applyNumberFormat="1" applyFont="1" applyFill="1" applyBorder="1" applyAlignment="1">
      <alignment horizontal="right" vertical="center"/>
    </xf>
    <xf numFmtId="185" fontId="6" fillId="33" borderId="12" xfId="0" applyNumberFormat="1" applyFont="1" applyFill="1" applyBorder="1" applyAlignment="1">
      <alignment horizontal="right" vertical="top"/>
    </xf>
    <xf numFmtId="185" fontId="6" fillId="33" borderId="12" xfId="0" applyNumberFormat="1" applyFont="1" applyFill="1" applyBorder="1" applyAlignment="1">
      <alignment horizontal="right" vertical="center"/>
    </xf>
    <xf numFmtId="178" fontId="6" fillId="33" borderId="12" xfId="0" applyNumberFormat="1" applyFont="1" applyFill="1" applyBorder="1" applyAlignment="1">
      <alignment horizontal="right" vertical="top"/>
    </xf>
    <xf numFmtId="178" fontId="6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6" fillId="33" borderId="15" xfId="0" applyNumberFormat="1" applyFont="1" applyFill="1" applyBorder="1" applyAlignment="1">
      <alignment horizontal="right" vertical="top"/>
    </xf>
    <xf numFmtId="0" fontId="0" fillId="32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/>
    </xf>
    <xf numFmtId="185" fontId="7" fillId="3" borderId="12" xfId="0" applyNumberFormat="1" applyFont="1" applyFill="1" applyBorder="1" applyAlignment="1">
      <alignment horizontal="right" vertical="center"/>
    </xf>
    <xf numFmtId="185" fontId="6" fillId="3" borderId="12" xfId="0" applyNumberFormat="1" applyFont="1" applyFill="1" applyBorder="1" applyAlignment="1">
      <alignment horizontal="right" vertical="top"/>
    </xf>
    <xf numFmtId="185" fontId="6" fillId="3" borderId="12" xfId="0" applyNumberFormat="1" applyFont="1" applyFill="1" applyBorder="1" applyAlignment="1">
      <alignment horizontal="right" vertical="center"/>
    </xf>
    <xf numFmtId="185" fontId="6" fillId="3" borderId="12" xfId="0" applyNumberFormat="1" applyFont="1" applyFill="1" applyBorder="1" applyAlignment="1">
      <alignment horizontal="center" vertical="center"/>
    </xf>
    <xf numFmtId="185" fontId="7" fillId="3" borderId="12" xfId="0" applyNumberFormat="1" applyFont="1" applyFill="1" applyBorder="1" applyAlignment="1">
      <alignment horizontal="center" vertical="center"/>
    </xf>
    <xf numFmtId="178" fontId="6" fillId="3" borderId="12" xfId="0" applyNumberFormat="1" applyFont="1" applyFill="1" applyBorder="1" applyAlignment="1">
      <alignment horizontal="right" vertical="top"/>
    </xf>
    <xf numFmtId="178" fontId="6" fillId="3" borderId="12" xfId="0" applyNumberFormat="1" applyFont="1" applyFill="1" applyBorder="1" applyAlignment="1">
      <alignment horizontal="right" vertical="center"/>
    </xf>
    <xf numFmtId="178" fontId="7" fillId="3" borderId="12" xfId="0" applyNumberFormat="1" applyFont="1" applyFill="1" applyBorder="1" applyAlignment="1">
      <alignment horizontal="right" vertical="center"/>
    </xf>
    <xf numFmtId="186" fontId="7" fillId="3" borderId="12" xfId="0" applyNumberFormat="1" applyFont="1" applyFill="1" applyBorder="1" applyAlignment="1">
      <alignment horizontal="center" vertical="center"/>
    </xf>
    <xf numFmtId="178" fontId="63" fillId="3" borderId="12" xfId="0" applyNumberFormat="1" applyFont="1" applyFill="1" applyBorder="1" applyAlignment="1">
      <alignment horizontal="right" vertical="top"/>
    </xf>
    <xf numFmtId="186" fontId="61" fillId="3" borderId="12" xfId="0" applyNumberFormat="1" applyFont="1" applyFill="1" applyBorder="1" applyAlignment="1">
      <alignment horizontal="center" vertical="center"/>
    </xf>
    <xf numFmtId="186" fontId="6" fillId="3" borderId="12" xfId="0" applyNumberFormat="1" applyFont="1" applyFill="1" applyBorder="1" applyAlignment="1">
      <alignment horizontal="center" vertical="top"/>
    </xf>
    <xf numFmtId="0" fontId="13" fillId="32" borderId="0" xfId="0" applyFont="1" applyFill="1" applyAlignment="1">
      <alignment vertical="center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78" fontId="0" fillId="0" borderId="0" xfId="0" applyNumberFormat="1" applyFont="1" applyAlignment="1">
      <alignment horizontal="right" vertical="center"/>
    </xf>
    <xf numFmtId="0" fontId="0" fillId="32" borderId="11" xfId="0" applyNumberFormat="1" applyFont="1" applyFill="1" applyBorder="1" applyAlignment="1">
      <alignment horizontal="center" vertical="center"/>
    </xf>
    <xf numFmtId="0" fontId="0" fillId="32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top"/>
    </xf>
    <xf numFmtId="0" fontId="0" fillId="32" borderId="12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center" vertical="top"/>
    </xf>
    <xf numFmtId="185" fontId="15" fillId="32" borderId="12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64" fillId="32" borderId="12" xfId="0" applyFont="1" applyFill="1" applyBorder="1" applyAlignment="1">
      <alignment horizontal="left" vertical="center" wrapText="1"/>
    </xf>
    <xf numFmtId="0" fontId="64" fillId="32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center" vertical="top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10" borderId="12" xfId="0" applyNumberFormat="1" applyFont="1" applyFill="1" applyBorder="1" applyAlignment="1">
      <alignment horizontal="center" vertical="center" wrapText="1"/>
    </xf>
    <xf numFmtId="0" fontId="0" fillId="10" borderId="12" xfId="0" applyNumberFormat="1" applyFont="1" applyFill="1" applyBorder="1" applyAlignment="1">
      <alignment horizontal="center" vertical="center"/>
    </xf>
    <xf numFmtId="0" fontId="0" fillId="12" borderId="12" xfId="0" applyNumberFormat="1" applyFont="1" applyFill="1" applyBorder="1" applyAlignment="1">
      <alignment horizontal="center" vertical="center" wrapText="1"/>
    </xf>
    <xf numFmtId="0" fontId="0" fillId="12" borderId="12" xfId="0" applyNumberFormat="1" applyFont="1" applyFill="1" applyBorder="1" applyAlignment="1">
      <alignment horizontal="center" vertical="center"/>
    </xf>
    <xf numFmtId="0" fontId="0" fillId="9" borderId="12" xfId="0" applyNumberFormat="1" applyFont="1" applyFill="1" applyBorder="1" applyAlignment="1">
      <alignment horizontal="center" vertical="center" wrapText="1"/>
    </xf>
    <xf numFmtId="0" fontId="0" fillId="9" borderId="18" xfId="0" applyNumberFormat="1" applyFont="1" applyFill="1" applyBorder="1" applyAlignment="1">
      <alignment horizontal="center" vertical="center" wrapText="1"/>
    </xf>
    <xf numFmtId="0" fontId="0" fillId="9" borderId="12" xfId="0" applyNumberFormat="1" applyFont="1" applyFill="1" applyBorder="1" applyAlignment="1">
      <alignment horizontal="center" vertical="center"/>
    </xf>
    <xf numFmtId="178" fontId="16" fillId="0" borderId="0" xfId="0" applyNumberFormat="1" applyFont="1" applyAlignment="1">
      <alignment vertical="center"/>
    </xf>
    <xf numFmtId="0" fontId="15" fillId="32" borderId="12" xfId="0" applyFont="1" applyFill="1" applyBorder="1" applyAlignment="1">
      <alignment horizontal="left" vertical="top" wrapText="1"/>
    </xf>
    <xf numFmtId="186" fontId="14" fillId="33" borderId="12" xfId="0" applyNumberFormat="1" applyFont="1" applyFill="1" applyBorder="1" applyAlignment="1">
      <alignment horizontal="right" vertical="center"/>
    </xf>
    <xf numFmtId="186" fontId="14" fillId="10" borderId="12" xfId="0" applyNumberFormat="1" applyFont="1" applyFill="1" applyBorder="1" applyAlignment="1">
      <alignment horizontal="right" vertical="center"/>
    </xf>
    <xf numFmtId="186" fontId="14" fillId="12" borderId="12" xfId="0" applyNumberFormat="1" applyFont="1" applyFill="1" applyBorder="1" applyAlignment="1">
      <alignment horizontal="right" vertical="center"/>
    </xf>
    <xf numFmtId="186" fontId="14" fillId="9" borderId="12" xfId="0" applyNumberFormat="1" applyFont="1" applyFill="1" applyBorder="1" applyAlignment="1">
      <alignment horizontal="right" vertical="center"/>
    </xf>
    <xf numFmtId="186" fontId="15" fillId="33" borderId="12" xfId="0" applyNumberFormat="1" applyFont="1" applyFill="1" applyBorder="1" applyAlignment="1">
      <alignment horizontal="right" vertical="center"/>
    </xf>
    <xf numFmtId="186" fontId="0" fillId="33" borderId="12" xfId="0" applyNumberFormat="1" applyFont="1" applyFill="1" applyBorder="1" applyAlignment="1">
      <alignment horizontal="right" vertical="top"/>
    </xf>
    <xf numFmtId="186" fontId="0" fillId="10" borderId="12" xfId="0" applyNumberFormat="1" applyFont="1" applyFill="1" applyBorder="1" applyAlignment="1">
      <alignment horizontal="right" vertical="top"/>
    </xf>
    <xf numFmtId="186" fontId="0" fillId="12" borderId="12" xfId="0" applyNumberFormat="1" applyFont="1" applyFill="1" applyBorder="1" applyAlignment="1">
      <alignment horizontal="right" vertical="top"/>
    </xf>
    <xf numFmtId="186" fontId="0" fillId="9" borderId="12" xfId="0" applyNumberFormat="1" applyFont="1" applyFill="1" applyBorder="1" applyAlignment="1">
      <alignment horizontal="right" vertical="top"/>
    </xf>
    <xf numFmtId="186" fontId="15" fillId="10" borderId="12" xfId="0" applyNumberFormat="1" applyFont="1" applyFill="1" applyBorder="1" applyAlignment="1">
      <alignment horizontal="right" vertical="center"/>
    </xf>
    <xf numFmtId="186" fontId="15" fillId="12" borderId="12" xfId="0" applyNumberFormat="1" applyFont="1" applyFill="1" applyBorder="1" applyAlignment="1">
      <alignment horizontal="right" vertical="center"/>
    </xf>
    <xf numFmtId="186" fontId="15" fillId="9" borderId="12" xfId="0" applyNumberFormat="1" applyFont="1" applyFill="1" applyBorder="1" applyAlignment="1">
      <alignment horizontal="right" vertical="center"/>
    </xf>
    <xf numFmtId="186" fontId="0" fillId="33" borderId="12" xfId="0" applyNumberFormat="1" applyFont="1" applyFill="1" applyBorder="1" applyAlignment="1">
      <alignment horizontal="right" vertical="center"/>
    </xf>
    <xf numFmtId="186" fontId="0" fillId="10" borderId="12" xfId="0" applyNumberFormat="1" applyFont="1" applyFill="1" applyBorder="1" applyAlignment="1">
      <alignment horizontal="right" vertical="center"/>
    </xf>
    <xf numFmtId="186" fontId="0" fillId="12" borderId="12" xfId="0" applyNumberFormat="1" applyFont="1" applyFill="1" applyBorder="1" applyAlignment="1">
      <alignment horizontal="right" vertical="center"/>
    </xf>
    <xf numFmtId="186" fontId="0" fillId="9" borderId="12" xfId="0" applyNumberFormat="1" applyFont="1" applyFill="1" applyBorder="1" applyAlignment="1">
      <alignment horizontal="right" vertical="center"/>
    </xf>
    <xf numFmtId="186" fontId="15" fillId="32" borderId="12" xfId="0" applyNumberFormat="1" applyFont="1" applyFill="1" applyBorder="1" applyAlignment="1">
      <alignment horizontal="right" vertical="center"/>
    </xf>
    <xf numFmtId="186" fontId="0" fillId="32" borderId="12" xfId="0" applyNumberFormat="1" applyFont="1" applyFill="1" applyBorder="1" applyAlignment="1">
      <alignment horizontal="right" vertical="center"/>
    </xf>
    <xf numFmtId="186" fontId="0" fillId="32" borderId="12" xfId="0" applyNumberFormat="1" applyFont="1" applyFill="1" applyBorder="1" applyAlignment="1">
      <alignment horizontal="right" vertical="top"/>
    </xf>
    <xf numFmtId="186" fontId="65" fillId="10" borderId="12" xfId="0" applyNumberFormat="1" applyFont="1" applyFill="1" applyBorder="1" applyAlignment="1">
      <alignment horizontal="right" vertical="top"/>
    </xf>
    <xf numFmtId="186" fontId="64" fillId="32" borderId="12" xfId="0" applyNumberFormat="1" applyFont="1" applyFill="1" applyBorder="1" applyAlignment="1">
      <alignment horizontal="right" vertical="center"/>
    </xf>
    <xf numFmtId="186" fontId="64" fillId="10" borderId="12" xfId="0" applyNumberFormat="1" applyFont="1" applyFill="1" applyBorder="1" applyAlignment="1">
      <alignment horizontal="right" vertical="center"/>
    </xf>
    <xf numFmtId="186" fontId="64" fillId="12" borderId="12" xfId="0" applyNumberFormat="1" applyFont="1" applyFill="1" applyBorder="1" applyAlignment="1">
      <alignment horizontal="right" vertical="center"/>
    </xf>
    <xf numFmtId="186" fontId="64" fillId="9" borderId="12" xfId="0" applyNumberFormat="1" applyFont="1" applyFill="1" applyBorder="1" applyAlignment="1">
      <alignment horizontal="right" vertical="center"/>
    </xf>
    <xf numFmtId="186" fontId="0" fillId="33" borderId="15" xfId="0" applyNumberFormat="1" applyFont="1" applyFill="1" applyBorder="1" applyAlignment="1">
      <alignment horizontal="right" vertical="top"/>
    </xf>
    <xf numFmtId="186" fontId="0" fillId="32" borderId="15" xfId="0" applyNumberFormat="1" applyFont="1" applyFill="1" applyBorder="1" applyAlignment="1">
      <alignment horizontal="right" vertical="top"/>
    </xf>
    <xf numFmtId="186" fontId="0" fillId="10" borderId="15" xfId="0" applyNumberFormat="1" applyFont="1" applyFill="1" applyBorder="1" applyAlignment="1">
      <alignment horizontal="right" vertical="top"/>
    </xf>
    <xf numFmtId="186" fontId="0" fillId="12" borderId="15" xfId="0" applyNumberFormat="1" applyFont="1" applyFill="1" applyBorder="1" applyAlignment="1">
      <alignment horizontal="right" vertical="top"/>
    </xf>
    <xf numFmtId="186" fontId="0" fillId="9" borderId="15" xfId="0" applyNumberFormat="1" applyFont="1" applyFill="1" applyBorder="1" applyAlignment="1">
      <alignment horizontal="right" vertical="top"/>
    </xf>
    <xf numFmtId="186" fontId="14" fillId="32" borderId="12" xfId="0" applyNumberFormat="1" applyFont="1" applyFill="1" applyBorder="1" applyAlignment="1">
      <alignment horizontal="right" vertical="center"/>
    </xf>
    <xf numFmtId="186" fontId="14" fillId="3" borderId="12" xfId="0" applyNumberFormat="1" applyFont="1" applyFill="1" applyBorder="1" applyAlignment="1">
      <alignment horizontal="right" vertical="center"/>
    </xf>
    <xf numFmtId="186" fontId="13" fillId="32" borderId="13" xfId="0" applyNumberFormat="1" applyFont="1" applyFill="1" applyBorder="1" applyAlignment="1">
      <alignment horizontal="right" vertical="center"/>
    </xf>
    <xf numFmtId="186" fontId="15" fillId="3" borderId="12" xfId="0" applyNumberFormat="1" applyFont="1" applyFill="1" applyBorder="1" applyAlignment="1">
      <alignment horizontal="right" vertical="center"/>
    </xf>
    <xf numFmtId="186" fontId="0" fillId="3" borderId="12" xfId="0" applyNumberFormat="1" applyFont="1" applyFill="1" applyBorder="1" applyAlignment="1">
      <alignment horizontal="right" vertical="top"/>
    </xf>
    <xf numFmtId="186" fontId="0" fillId="32" borderId="13" xfId="0" applyNumberFormat="1" applyFont="1" applyFill="1" applyBorder="1" applyAlignment="1">
      <alignment horizontal="right"/>
    </xf>
    <xf numFmtId="186" fontId="0" fillId="32" borderId="13" xfId="0" applyNumberFormat="1" applyFont="1" applyFill="1" applyBorder="1" applyAlignment="1">
      <alignment horizontal="right" vertical="center"/>
    </xf>
    <xf numFmtId="186" fontId="0" fillId="3" borderId="12" xfId="0" applyNumberFormat="1" applyFont="1" applyFill="1" applyBorder="1" applyAlignment="1">
      <alignment horizontal="right" vertical="center"/>
    </xf>
    <xf numFmtId="186" fontId="64" fillId="33" borderId="12" xfId="0" applyNumberFormat="1" applyFont="1" applyFill="1" applyBorder="1" applyAlignment="1">
      <alignment horizontal="right" vertical="center"/>
    </xf>
    <xf numFmtId="186" fontId="64" fillId="3" borderId="12" xfId="0" applyNumberFormat="1" applyFont="1" applyFill="1" applyBorder="1" applyAlignment="1">
      <alignment horizontal="right" vertical="center"/>
    </xf>
    <xf numFmtId="186" fontId="62" fillId="32" borderId="13" xfId="0" applyNumberFormat="1" applyFont="1" applyFill="1" applyBorder="1" applyAlignment="1">
      <alignment horizontal="right" vertical="center"/>
    </xf>
    <xf numFmtId="186" fontId="0" fillId="3" borderId="15" xfId="0" applyNumberFormat="1" applyFont="1" applyFill="1" applyBorder="1" applyAlignment="1">
      <alignment horizontal="right" vertical="top"/>
    </xf>
    <xf numFmtId="186" fontId="0" fillId="32" borderId="17" xfId="0" applyNumberFormat="1" applyFont="1" applyFill="1" applyBorder="1" applyAlignment="1">
      <alignment horizontal="right"/>
    </xf>
    <xf numFmtId="0" fontId="65" fillId="32" borderId="0" xfId="0" applyFont="1" applyFill="1" applyAlignment="1">
      <alignment horizontal="right"/>
    </xf>
    <xf numFmtId="0" fontId="13" fillId="0" borderId="12" xfId="0" applyFont="1" applyBorder="1" applyAlignment="1">
      <alignment horizontal="center" vertical="center"/>
    </xf>
    <xf numFmtId="189" fontId="0" fillId="32" borderId="0" xfId="0" applyNumberFormat="1" applyFill="1" applyAlignment="1">
      <alignment horizontal="right" vertical="top"/>
    </xf>
    <xf numFmtId="189" fontId="0" fillId="32" borderId="0" xfId="0" applyNumberFormat="1" applyFill="1" applyAlignment="1">
      <alignment horizontal="left" vertical="top"/>
    </xf>
    <xf numFmtId="189" fontId="6" fillId="33" borderId="12" xfId="0" applyNumberFormat="1" applyFont="1" applyFill="1" applyBorder="1" applyAlignment="1">
      <alignment horizontal="center" vertical="center" wrapText="1"/>
    </xf>
    <xf numFmtId="189" fontId="6" fillId="33" borderId="12" xfId="0" applyNumberFormat="1" applyFont="1" applyFill="1" applyBorder="1" applyAlignment="1">
      <alignment horizontal="center" vertical="center"/>
    </xf>
    <xf numFmtId="189" fontId="6" fillId="33" borderId="12" xfId="0" applyNumberFormat="1" applyFont="1" applyFill="1" applyBorder="1" applyAlignment="1">
      <alignment horizontal="right" vertical="top"/>
    </xf>
    <xf numFmtId="189" fontId="7" fillId="33" borderId="12" xfId="0" applyNumberFormat="1" applyFont="1" applyFill="1" applyBorder="1" applyAlignment="1">
      <alignment horizontal="center" vertical="center"/>
    </xf>
    <xf numFmtId="189" fontId="6" fillId="33" borderId="15" xfId="0" applyNumberFormat="1" applyFont="1" applyFill="1" applyBorder="1" applyAlignment="1">
      <alignment horizontal="right" vertical="top"/>
    </xf>
    <xf numFmtId="189" fontId="6" fillId="32" borderId="0" xfId="0" applyNumberFormat="1" applyFont="1" applyFill="1" applyAlignment="1">
      <alignment horizontal="right" vertical="top"/>
    </xf>
    <xf numFmtId="189" fontId="0" fillId="33" borderId="0" xfId="0" applyNumberFormat="1" applyFill="1" applyAlignment="1">
      <alignment horizontal="right" vertical="top"/>
    </xf>
    <xf numFmtId="186" fontId="7" fillId="33" borderId="12" xfId="0" applyNumberFormat="1" applyFont="1" applyFill="1" applyBorder="1" applyAlignment="1">
      <alignment horizontal="right" vertical="center"/>
    </xf>
    <xf numFmtId="186" fontId="6" fillId="33" borderId="12" xfId="0" applyNumberFormat="1" applyFont="1" applyFill="1" applyBorder="1" applyAlignment="1">
      <alignment horizontal="right" vertical="top"/>
    </xf>
    <xf numFmtId="186" fontId="6" fillId="33" borderId="12" xfId="0" applyNumberFormat="1" applyFont="1" applyFill="1" applyBorder="1" applyAlignment="1">
      <alignment horizontal="right" vertical="center"/>
    </xf>
    <xf numFmtId="186" fontId="61" fillId="33" borderId="12" xfId="0" applyNumberFormat="1" applyFont="1" applyFill="1" applyBorder="1" applyAlignment="1">
      <alignment horizontal="right" vertical="center"/>
    </xf>
    <xf numFmtId="186" fontId="7" fillId="33" borderId="12" xfId="0" applyNumberFormat="1" applyFont="1" applyFill="1" applyBorder="1" applyAlignment="1">
      <alignment horizontal="right" vertical="top"/>
    </xf>
    <xf numFmtId="186" fontId="63" fillId="33" borderId="12" xfId="0" applyNumberFormat="1" applyFont="1" applyFill="1" applyBorder="1" applyAlignment="1">
      <alignment horizontal="right" vertical="top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186" fontId="15" fillId="0" borderId="12" xfId="0" applyNumberFormat="1" applyFont="1" applyBorder="1" applyAlignment="1">
      <alignment horizontal="center" vertical="top"/>
    </xf>
    <xf numFmtId="189" fontId="15" fillId="0" borderId="12" xfId="0" applyNumberFormat="1" applyFont="1" applyBorder="1" applyAlignment="1">
      <alignment horizontal="center" vertical="top"/>
    </xf>
    <xf numFmtId="9" fontId="0" fillId="32" borderId="0" xfId="0" applyNumberFormat="1" applyFont="1" applyFill="1" applyAlignment="1">
      <alignment vertical="center"/>
    </xf>
    <xf numFmtId="9" fontId="0" fillId="32" borderId="0" xfId="0" applyNumberFormat="1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top"/>
    </xf>
    <xf numFmtId="188" fontId="7" fillId="0" borderId="12" xfId="0" applyNumberFormat="1" applyFont="1" applyBorder="1" applyAlignment="1">
      <alignment horizontal="center" vertical="center"/>
    </xf>
    <xf numFmtId="0" fontId="6" fillId="0" borderId="1" xfId="3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/>
    </xf>
    <xf numFmtId="0" fontId="7" fillId="0" borderId="1" xfId="35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top"/>
    </xf>
    <xf numFmtId="178" fontId="7" fillId="0" borderId="12" xfId="0" applyNumberFormat="1" applyFont="1" applyBorder="1" applyAlignment="1">
      <alignment horizontal="center" vertical="top"/>
    </xf>
    <xf numFmtId="181" fontId="9" fillId="0" borderId="12" xfId="0" applyNumberFormat="1" applyFont="1" applyBorder="1" applyAlignment="1">
      <alignment horizontal="right" vertical="center" wrapText="1"/>
    </xf>
    <xf numFmtId="0" fontId="18" fillId="0" borderId="1" xfId="35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9" fillId="0" borderId="1" xfId="35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center"/>
    </xf>
    <xf numFmtId="0" fontId="0" fillId="32" borderId="0" xfId="0" applyNumberFormat="1" applyFill="1" applyAlignment="1">
      <alignment horizontal="center" vertical="top"/>
    </xf>
    <xf numFmtId="2" fontId="0" fillId="32" borderId="0" xfId="0" applyNumberFormat="1" applyFill="1" applyAlignment="1">
      <alignment horizontal="center" vertical="top"/>
    </xf>
    <xf numFmtId="178" fontId="0" fillId="32" borderId="0" xfId="0" applyNumberFormat="1" applyFont="1" applyFill="1" applyAlignment="1">
      <alignment horizontal="right" vertical="top"/>
    </xf>
    <xf numFmtId="0" fontId="0" fillId="0" borderId="16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right" vertical="center"/>
    </xf>
    <xf numFmtId="178" fontId="9" fillId="32" borderId="12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top"/>
    </xf>
    <xf numFmtId="0" fontId="9" fillId="32" borderId="12" xfId="0" applyFont="1" applyFill="1" applyBorder="1" applyAlignment="1">
      <alignment horizontal="center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left" vertical="top" wrapText="1"/>
    </xf>
    <xf numFmtId="188" fontId="6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top"/>
    </xf>
    <xf numFmtId="2" fontId="0" fillId="32" borderId="0" xfId="0" applyNumberFormat="1" applyFont="1" applyFill="1" applyAlignment="1">
      <alignment horizontal="center" vertical="top"/>
    </xf>
    <xf numFmtId="188" fontId="9" fillId="0" borderId="12" xfId="0" applyNumberFormat="1" applyFont="1" applyBorder="1" applyAlignment="1">
      <alignment horizontal="left" vertical="center" wrapText="1"/>
    </xf>
    <xf numFmtId="188" fontId="6" fillId="0" borderId="12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88" fontId="9" fillId="0" borderId="12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/>
    </xf>
    <xf numFmtId="178" fontId="9" fillId="12" borderId="12" xfId="0" applyNumberFormat="1" applyFont="1" applyFill="1" applyBorder="1" applyAlignment="1">
      <alignment horizontal="right" vertical="center"/>
    </xf>
    <xf numFmtId="183" fontId="9" fillId="12" borderId="12" xfId="0" applyNumberFormat="1" applyFont="1" applyFill="1" applyBorder="1" applyAlignment="1">
      <alignment horizontal="right" vertical="center"/>
    </xf>
    <xf numFmtId="178" fontId="6" fillId="12" borderId="12" xfId="0" applyNumberFormat="1" applyFont="1" applyFill="1" applyBorder="1" applyAlignment="1">
      <alignment horizontal="right" vertical="center"/>
    </xf>
    <xf numFmtId="178" fontId="7" fillId="12" borderId="12" xfId="0" applyNumberFormat="1" applyFont="1" applyFill="1" applyBorder="1" applyAlignment="1">
      <alignment horizontal="right" vertical="center"/>
    </xf>
    <xf numFmtId="178" fontId="6" fillId="12" borderId="12" xfId="0" applyNumberFormat="1" applyFont="1" applyFill="1" applyBorder="1" applyAlignment="1">
      <alignment horizontal="right" vertical="top"/>
    </xf>
    <xf numFmtId="178" fontId="9" fillId="12" borderId="12" xfId="0" applyNumberFormat="1" applyFont="1" applyFill="1" applyBorder="1" applyAlignment="1">
      <alignment horizontal="right" vertical="top"/>
    </xf>
    <xf numFmtId="178" fontId="6" fillId="12" borderId="15" xfId="0" applyNumberFormat="1" applyFont="1" applyFill="1" applyBorder="1" applyAlignment="1">
      <alignment horizontal="right" vertical="top"/>
    </xf>
    <xf numFmtId="0" fontId="6" fillId="12" borderId="18" xfId="0" applyNumberFormat="1" applyFont="1" applyFill="1" applyBorder="1" applyAlignment="1">
      <alignment horizontal="center" vertical="center" wrapText="1"/>
    </xf>
    <xf numFmtId="0" fontId="6" fillId="12" borderId="18" xfId="0" applyNumberFormat="1" applyFont="1" applyFill="1" applyBorder="1" applyAlignment="1">
      <alignment horizontal="center" vertical="center"/>
    </xf>
    <xf numFmtId="178" fontId="6" fillId="12" borderId="18" xfId="0" applyNumberFormat="1" applyFont="1" applyFill="1" applyBorder="1" applyAlignment="1">
      <alignment horizontal="right" vertical="center"/>
    </xf>
    <xf numFmtId="178" fontId="7" fillId="12" borderId="18" xfId="0" applyNumberFormat="1" applyFont="1" applyFill="1" applyBorder="1" applyAlignment="1">
      <alignment horizontal="right" vertical="center"/>
    </xf>
    <xf numFmtId="178" fontId="6" fillId="12" borderId="18" xfId="0" applyNumberFormat="1" applyFont="1" applyFill="1" applyBorder="1" applyAlignment="1">
      <alignment horizontal="right" vertical="top"/>
    </xf>
    <xf numFmtId="178" fontId="9" fillId="12" borderId="18" xfId="0" applyNumberFormat="1" applyFont="1" applyFill="1" applyBorder="1" applyAlignment="1">
      <alignment horizontal="right" vertical="top"/>
    </xf>
    <xf numFmtId="178" fontId="6" fillId="12" borderId="19" xfId="0" applyNumberFormat="1" applyFont="1" applyFill="1" applyBorder="1" applyAlignment="1">
      <alignment horizontal="right" vertical="top"/>
    </xf>
    <xf numFmtId="2" fontId="9" fillId="0" borderId="12" xfId="0" applyNumberFormat="1" applyFont="1" applyBorder="1" applyAlignment="1">
      <alignment horizontal="center" vertical="top"/>
    </xf>
    <xf numFmtId="0" fontId="6" fillId="0" borderId="20" xfId="35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top"/>
    </xf>
    <xf numFmtId="178" fontId="19" fillId="0" borderId="0" xfId="0" applyNumberFormat="1" applyFont="1" applyAlignment="1">
      <alignment horizontal="right" vertical="top"/>
    </xf>
    <xf numFmtId="0" fontId="0" fillId="32" borderId="0" xfId="0" applyFill="1" applyAlignment="1">
      <alignment vertical="top"/>
    </xf>
    <xf numFmtId="178" fontId="0" fillId="32" borderId="0" xfId="0" applyNumberFormat="1" applyFont="1" applyFill="1" applyAlignment="1">
      <alignment vertical="top"/>
    </xf>
    <xf numFmtId="178" fontId="65" fillId="0" borderId="0" xfId="0" applyNumberFormat="1" applyFont="1" applyAlignment="1">
      <alignment horizontal="right" vertical="top"/>
    </xf>
    <xf numFmtId="0" fontId="6" fillId="32" borderId="12" xfId="0" applyNumberFormat="1" applyFont="1" applyFill="1" applyBorder="1" applyAlignment="1">
      <alignment horizontal="center" vertical="center"/>
    </xf>
    <xf numFmtId="178" fontId="6" fillId="32" borderId="21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78" fontId="6" fillId="32" borderId="21" xfId="0" applyNumberFormat="1" applyFont="1" applyFill="1" applyBorder="1" applyAlignment="1">
      <alignment horizontal="center" vertical="center" wrapText="1"/>
    </xf>
    <xf numFmtId="178" fontId="65" fillId="32" borderId="0" xfId="0" applyNumberFormat="1" applyFont="1" applyFill="1" applyAlignment="1">
      <alignment horizontal="right" vertical="top"/>
    </xf>
    <xf numFmtId="0" fontId="65" fillId="32" borderId="0" xfId="0" applyFont="1" applyFill="1" applyAlignment="1">
      <alignment horizontal="right" vertical="top"/>
    </xf>
    <xf numFmtId="0" fontId="5" fillId="32" borderId="0" xfId="0" applyFont="1" applyFill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9" borderId="12" xfId="0" applyNumberFormat="1" applyFont="1" applyFill="1" applyBorder="1" applyAlignment="1">
      <alignment horizontal="center" vertical="center"/>
    </xf>
    <xf numFmtId="0" fontId="0" fillId="9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10" borderId="12" xfId="0" applyNumberFormat="1" applyFont="1" applyFill="1" applyBorder="1" applyAlignment="1">
      <alignment horizontal="center" vertical="center"/>
    </xf>
    <xf numFmtId="178" fontId="13" fillId="33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2" borderId="23" xfId="0" applyNumberFormat="1" applyFont="1" applyFill="1" applyBorder="1" applyAlignment="1">
      <alignment horizontal="center" vertical="center" wrapText="1"/>
    </xf>
    <xf numFmtId="0" fontId="0" fillId="32" borderId="12" xfId="0" applyNumberFormat="1" applyFont="1" applyFill="1" applyBorder="1" applyAlignment="1">
      <alignment horizontal="center" vertical="center" wrapText="1"/>
    </xf>
    <xf numFmtId="178" fontId="0" fillId="33" borderId="23" xfId="0" applyNumberFormat="1" applyFont="1" applyFill="1" applyBorder="1" applyAlignment="1">
      <alignment horizontal="center" vertical="center"/>
    </xf>
    <xf numFmtId="178" fontId="0" fillId="3" borderId="23" xfId="0" applyNumberFormat="1" applyFont="1" applyFill="1" applyBorder="1" applyAlignment="1">
      <alignment horizontal="center" vertical="center"/>
    </xf>
    <xf numFmtId="0" fontId="0" fillId="12" borderId="12" xfId="0" applyNumberFormat="1" applyFont="1" applyFill="1" applyBorder="1" applyAlignment="1">
      <alignment horizontal="center" vertical="center"/>
    </xf>
    <xf numFmtId="178" fontId="13" fillId="10" borderId="23" xfId="0" applyNumberFormat="1" applyFont="1" applyFill="1" applyBorder="1" applyAlignment="1">
      <alignment horizontal="center" vertical="center" wrapText="1"/>
    </xf>
    <xf numFmtId="178" fontId="13" fillId="10" borderId="12" xfId="0" applyNumberFormat="1" applyFont="1" applyFill="1" applyBorder="1" applyAlignment="1">
      <alignment horizontal="center" vertical="center" wrapText="1"/>
    </xf>
    <xf numFmtId="178" fontId="65" fillId="0" borderId="0" xfId="0" applyNumberFormat="1" applyFont="1" applyAlignment="1">
      <alignment horizontal="right" vertical="top"/>
    </xf>
    <xf numFmtId="178" fontId="66" fillId="0" borderId="0" xfId="0" applyNumberFormat="1" applyFont="1" applyAlignment="1">
      <alignment horizontal="right" vertical="top"/>
    </xf>
    <xf numFmtId="178" fontId="13" fillId="12" borderId="12" xfId="0" applyNumberFormat="1" applyFont="1" applyFill="1" applyBorder="1" applyAlignment="1">
      <alignment horizontal="center" vertical="center"/>
    </xf>
    <xf numFmtId="178" fontId="13" fillId="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/>
    </xf>
    <xf numFmtId="0" fontId="6" fillId="12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12" borderId="21" xfId="0" applyNumberFormat="1" applyFont="1" applyFill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178" fontId="6" fillId="0" borderId="27" xfId="0" applyNumberFormat="1" applyFont="1" applyBorder="1" applyAlignment="1">
      <alignment horizontal="center" vertical="center" wrapText="1"/>
    </xf>
    <xf numFmtId="178" fontId="6" fillId="32" borderId="25" xfId="0" applyNumberFormat="1" applyFont="1" applyFill="1" applyBorder="1" applyAlignment="1">
      <alignment horizontal="center" vertical="center"/>
    </xf>
    <xf numFmtId="178" fontId="67" fillId="32" borderId="0" xfId="0" applyNumberFormat="1" applyFont="1" applyFill="1" applyAlignment="1">
      <alignment horizontal="right" vertical="top"/>
    </xf>
    <xf numFmtId="0" fontId="68" fillId="0" borderId="0" xfId="0" applyFont="1" applyFill="1" applyBorder="1" applyAlignment="1">
      <alignment horizontal="right"/>
    </xf>
    <xf numFmtId="0" fontId="5" fillId="32" borderId="0" xfId="0" applyNumberFormat="1" applyFont="1" applyFill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7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right" vertical="center"/>
    </xf>
    <xf numFmtId="178" fontId="6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zoomScale="120" zoomScaleNormal="120" zoomScalePageLayoutView="0" workbookViewId="0" topLeftCell="B1">
      <selection activeCell="X7" sqref="X7"/>
    </sheetView>
  </sheetViews>
  <sheetFormatPr defaultColWidth="9.140625" defaultRowHeight="12"/>
  <cols>
    <col min="1" max="1" width="8.421875" style="75" customWidth="1"/>
    <col min="2" max="2" width="47.421875" style="76" customWidth="1"/>
    <col min="3" max="3" width="8.8515625" style="75" customWidth="1"/>
    <col min="4" max="4" width="18.8515625" style="75" hidden="1" customWidth="1"/>
    <col min="5" max="5" width="18.7109375" style="75" hidden="1" customWidth="1"/>
    <col min="6" max="6" width="15.421875" style="75" hidden="1" customWidth="1"/>
    <col min="7" max="7" width="18.00390625" style="75" hidden="1" customWidth="1"/>
    <col min="8" max="8" width="18.8515625" style="75" hidden="1" customWidth="1"/>
    <col min="9" max="9" width="17.8515625" style="75" hidden="1" customWidth="1"/>
    <col min="10" max="10" width="17.8515625" style="77" customWidth="1"/>
    <col min="11" max="11" width="17.7109375" style="137" customWidth="1"/>
    <col min="12" max="12" width="13.00390625" style="77" customWidth="1"/>
    <col min="13" max="13" width="13.00390625" style="77" hidden="1" customWidth="1"/>
    <col min="14" max="14" width="17.7109375" style="137" hidden="1" customWidth="1"/>
    <col min="15" max="15" width="13.00390625" style="77" hidden="1" customWidth="1"/>
    <col min="16" max="16" width="15.00390625" style="77" customWidth="1"/>
    <col min="17" max="17" width="17.7109375" style="137" customWidth="1"/>
    <col min="18" max="18" width="14.28125" style="77" customWidth="1"/>
    <col min="19" max="19" width="12.8515625" style="77" customWidth="1"/>
    <col min="20" max="20" width="17.7109375" style="137" customWidth="1"/>
    <col min="21" max="21" width="13.421875" style="77" customWidth="1"/>
    <col min="22" max="22" width="22.8515625" style="79" customWidth="1"/>
    <col min="23" max="16384" width="9.28125" style="79" customWidth="1"/>
  </cols>
  <sheetData>
    <row r="1" spans="11:22" ht="18.75" customHeight="1">
      <c r="K1" s="77"/>
      <c r="N1" s="77"/>
      <c r="Q1" s="77"/>
      <c r="T1" s="77"/>
      <c r="V1" s="246" t="s">
        <v>798</v>
      </c>
    </row>
    <row r="2" spans="11:22" ht="14.25" customHeight="1">
      <c r="K2" s="77"/>
      <c r="L2" s="78"/>
      <c r="M2" s="78"/>
      <c r="N2" s="77"/>
      <c r="O2" s="78"/>
      <c r="Q2" s="77"/>
      <c r="R2" s="78"/>
      <c r="T2" s="350" t="s">
        <v>792</v>
      </c>
      <c r="U2" s="350"/>
      <c r="V2" s="350"/>
    </row>
    <row r="3" spans="1:22" ht="14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351" t="s">
        <v>799</v>
      </c>
      <c r="U3" s="351"/>
      <c r="V3" s="351"/>
    </row>
    <row r="4" spans="1:21" ht="24.75" customHeight="1">
      <c r="A4" s="352" t="s">
        <v>697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</row>
    <row r="5" spans="11:22" ht="3.75" customHeight="1" thickBot="1">
      <c r="K5" s="77"/>
      <c r="N5" s="77"/>
      <c r="Q5" s="77"/>
      <c r="S5" s="81"/>
      <c r="T5" s="77"/>
      <c r="V5" s="82" t="s">
        <v>0</v>
      </c>
    </row>
    <row r="6" spans="1:22" ht="21.75" customHeight="1">
      <c r="A6" s="347" t="s">
        <v>1</v>
      </c>
      <c r="B6" s="345" t="s">
        <v>2</v>
      </c>
      <c r="C6" s="345" t="s">
        <v>3</v>
      </c>
      <c r="D6" s="344" t="s">
        <v>703</v>
      </c>
      <c r="E6" s="344"/>
      <c r="F6" s="344"/>
      <c r="G6" s="344" t="s">
        <v>704</v>
      </c>
      <c r="H6" s="344"/>
      <c r="I6" s="344"/>
      <c r="J6" s="344" t="s">
        <v>152</v>
      </c>
      <c r="K6" s="344"/>
      <c r="L6" s="344"/>
      <c r="M6" s="349" t="s">
        <v>705</v>
      </c>
      <c r="N6" s="349"/>
      <c r="O6" s="349"/>
      <c r="P6" s="344" t="s">
        <v>153</v>
      </c>
      <c r="Q6" s="344"/>
      <c r="R6" s="344"/>
      <c r="S6" s="344" t="s">
        <v>154</v>
      </c>
      <c r="T6" s="344"/>
      <c r="U6" s="344"/>
      <c r="V6" s="83" t="s">
        <v>706</v>
      </c>
    </row>
    <row r="7" spans="1:22" ht="21" customHeight="1">
      <c r="A7" s="348"/>
      <c r="B7" s="346"/>
      <c r="C7" s="346"/>
      <c r="D7" s="343" t="s">
        <v>4</v>
      </c>
      <c r="E7" s="343" t="s">
        <v>5</v>
      </c>
      <c r="F7" s="343"/>
      <c r="G7" s="343" t="s">
        <v>4</v>
      </c>
      <c r="H7" s="343" t="s">
        <v>5</v>
      </c>
      <c r="I7" s="343"/>
      <c r="J7" s="343" t="s">
        <v>4</v>
      </c>
      <c r="K7" s="343" t="s">
        <v>5</v>
      </c>
      <c r="L7" s="343"/>
      <c r="M7" s="343" t="s">
        <v>4</v>
      </c>
      <c r="N7" s="343" t="s">
        <v>5</v>
      </c>
      <c r="O7" s="343"/>
      <c r="P7" s="343" t="s">
        <v>4</v>
      </c>
      <c r="Q7" s="343" t="s">
        <v>5</v>
      </c>
      <c r="R7" s="343"/>
      <c r="S7" s="343" t="s">
        <v>4</v>
      </c>
      <c r="T7" s="343" t="s">
        <v>5</v>
      </c>
      <c r="U7" s="343"/>
      <c r="V7" s="353" t="s">
        <v>707</v>
      </c>
    </row>
    <row r="8" spans="1:22" ht="33" customHeight="1">
      <c r="A8" s="348"/>
      <c r="B8" s="346"/>
      <c r="C8" s="346"/>
      <c r="D8" s="343"/>
      <c r="E8" s="67" t="s">
        <v>6</v>
      </c>
      <c r="F8" s="66" t="s">
        <v>7</v>
      </c>
      <c r="G8" s="343"/>
      <c r="H8" s="67" t="s">
        <v>6</v>
      </c>
      <c r="I8" s="66" t="s">
        <v>7</v>
      </c>
      <c r="J8" s="343"/>
      <c r="K8" s="67" t="s">
        <v>6</v>
      </c>
      <c r="L8" s="66" t="s">
        <v>7</v>
      </c>
      <c r="M8" s="343"/>
      <c r="N8" s="147" t="s">
        <v>6</v>
      </c>
      <c r="O8" s="66" t="s">
        <v>7</v>
      </c>
      <c r="P8" s="343"/>
      <c r="Q8" s="67" t="s">
        <v>6</v>
      </c>
      <c r="R8" s="66" t="s">
        <v>7</v>
      </c>
      <c r="S8" s="343"/>
      <c r="T8" s="67" t="s">
        <v>6</v>
      </c>
      <c r="U8" s="66" t="s">
        <v>7</v>
      </c>
      <c r="V8" s="353"/>
    </row>
    <row r="9" spans="1:22" s="87" customFormat="1" ht="23.25" customHeight="1">
      <c r="A9" s="84">
        <v>1</v>
      </c>
      <c r="B9" s="85">
        <v>2</v>
      </c>
      <c r="C9" s="85">
        <v>3</v>
      </c>
      <c r="D9" s="85">
        <v>4</v>
      </c>
      <c r="E9" s="68">
        <v>5</v>
      </c>
      <c r="F9" s="85">
        <v>6</v>
      </c>
      <c r="G9" s="85">
        <v>7</v>
      </c>
      <c r="H9" s="68">
        <v>8</v>
      </c>
      <c r="I9" s="85">
        <v>9</v>
      </c>
      <c r="J9" s="85">
        <v>10</v>
      </c>
      <c r="K9" s="68">
        <v>11</v>
      </c>
      <c r="L9" s="85">
        <v>12</v>
      </c>
      <c r="M9" s="85">
        <v>13</v>
      </c>
      <c r="N9" s="148">
        <v>11</v>
      </c>
      <c r="O9" s="85">
        <v>15</v>
      </c>
      <c r="P9" s="85">
        <v>16</v>
      </c>
      <c r="Q9" s="68">
        <v>11</v>
      </c>
      <c r="R9" s="85">
        <v>18</v>
      </c>
      <c r="S9" s="85">
        <v>19</v>
      </c>
      <c r="T9" s="68">
        <v>11</v>
      </c>
      <c r="U9" s="85">
        <v>21</v>
      </c>
      <c r="V9" s="86">
        <v>22</v>
      </c>
    </row>
    <row r="10" spans="1:22" s="87" customFormat="1" ht="23.25" customHeight="1">
      <c r="A10" s="88" t="s">
        <v>8</v>
      </c>
      <c r="B10" s="89" t="s">
        <v>9</v>
      </c>
      <c r="C10" s="90" t="s">
        <v>10</v>
      </c>
      <c r="D10" s="91">
        <f>E10+F10</f>
        <v>3659833293</v>
      </c>
      <c r="E10" s="123">
        <f>E12+E46+E64</f>
        <v>3025541441</v>
      </c>
      <c r="F10" s="93">
        <f>F12+F46+F64</f>
        <v>634291852</v>
      </c>
      <c r="G10" s="91">
        <f>H10+I10</f>
        <v>4636744150</v>
      </c>
      <c r="H10" s="69">
        <f>H12+H46+H64</f>
        <v>3365716350</v>
      </c>
      <c r="I10" s="91">
        <f>I12+I46+I64</f>
        <v>1271027800</v>
      </c>
      <c r="J10" s="94">
        <f>K10+L10</f>
        <v>5821899410</v>
      </c>
      <c r="K10" s="138">
        <f>K12+K46+K64</f>
        <v>5821899410</v>
      </c>
      <c r="L10" s="94"/>
      <c r="M10" s="94"/>
      <c r="N10" s="149">
        <f>N12+N46+N64</f>
        <v>2426730060</v>
      </c>
      <c r="O10" s="94"/>
      <c r="P10" s="94"/>
      <c r="Q10" s="138">
        <f>Q12+Q46+Q64</f>
        <v>6016928245</v>
      </c>
      <c r="R10" s="94"/>
      <c r="S10" s="94"/>
      <c r="T10" s="138">
        <f>T12+T46+T64</f>
        <v>6383267545</v>
      </c>
      <c r="U10" s="94"/>
      <c r="V10" s="95"/>
    </row>
    <row r="11" spans="1:22" ht="16.5" customHeight="1">
      <c r="A11" s="96"/>
      <c r="B11" s="97" t="s">
        <v>5</v>
      </c>
      <c r="C11" s="98"/>
      <c r="D11" s="91">
        <f aca="true" t="shared" si="0" ref="D11:D74">E11+F11</f>
        <v>0</v>
      </c>
      <c r="E11" s="124"/>
      <c r="F11" s="100"/>
      <c r="G11" s="91">
        <f aca="true" t="shared" si="1" ref="G11:G74">H11+I11</f>
        <v>0</v>
      </c>
      <c r="H11" s="70"/>
      <c r="I11" s="101"/>
      <c r="J11" s="94">
        <f aca="true" t="shared" si="2" ref="J11:J74">K11+L11</f>
        <v>0</v>
      </c>
      <c r="K11" s="139"/>
      <c r="L11" s="102"/>
      <c r="M11" s="102"/>
      <c r="N11" s="150"/>
      <c r="O11" s="102"/>
      <c r="P11" s="102"/>
      <c r="Q11" s="139"/>
      <c r="R11" s="102"/>
      <c r="S11" s="102"/>
      <c r="T11" s="139"/>
      <c r="U11" s="102"/>
      <c r="V11" s="103"/>
    </row>
    <row r="12" spans="1:22" s="87" customFormat="1" ht="40.5" customHeight="1">
      <c r="A12" s="88" t="s">
        <v>11</v>
      </c>
      <c r="B12" s="89" t="s">
        <v>12</v>
      </c>
      <c r="C12" s="90" t="s">
        <v>13</v>
      </c>
      <c r="D12" s="91">
        <f t="shared" si="0"/>
        <v>767243091</v>
      </c>
      <c r="E12" s="123">
        <f>E14+E19+E22+E42</f>
        <v>767243091</v>
      </c>
      <c r="F12" s="93"/>
      <c r="G12" s="91">
        <f t="shared" si="1"/>
        <v>1095844970</v>
      </c>
      <c r="H12" s="69">
        <f>H14+H19+H22+H42</f>
        <v>1095844970</v>
      </c>
      <c r="I12" s="91">
        <f>I14+I19+I22+I42</f>
        <v>0</v>
      </c>
      <c r="J12" s="94">
        <f t="shared" si="2"/>
        <v>3069551365</v>
      </c>
      <c r="K12" s="138">
        <f>K14+K19+K22+K22</f>
        <v>3069551365</v>
      </c>
      <c r="L12" s="94"/>
      <c r="M12" s="94"/>
      <c r="N12" s="149">
        <f>N14+N19+N22+N22</f>
        <v>1932253395</v>
      </c>
      <c r="O12" s="94"/>
      <c r="P12" s="94"/>
      <c r="Q12" s="138">
        <f>Q14+Q19+Q22+Q22</f>
        <v>3264580200</v>
      </c>
      <c r="R12" s="94"/>
      <c r="S12" s="94"/>
      <c r="T12" s="138">
        <f>T14+T19+T22+T22</f>
        <v>3630919500</v>
      </c>
      <c r="U12" s="94"/>
      <c r="V12" s="95"/>
    </row>
    <row r="13" spans="1:22" ht="19.5" customHeight="1">
      <c r="A13" s="96"/>
      <c r="B13" s="97" t="s">
        <v>5</v>
      </c>
      <c r="C13" s="98"/>
      <c r="D13" s="91">
        <f t="shared" si="0"/>
        <v>0</v>
      </c>
      <c r="E13" s="124"/>
      <c r="F13" s="100"/>
      <c r="G13" s="91">
        <f t="shared" si="1"/>
        <v>0</v>
      </c>
      <c r="H13" s="70"/>
      <c r="I13" s="101"/>
      <c r="J13" s="94">
        <f t="shared" si="2"/>
        <v>0</v>
      </c>
      <c r="K13" s="139"/>
      <c r="L13" s="102"/>
      <c r="M13" s="102"/>
      <c r="N13" s="150"/>
      <c r="O13" s="102"/>
      <c r="P13" s="102"/>
      <c r="Q13" s="139"/>
      <c r="R13" s="102"/>
      <c r="S13" s="102"/>
      <c r="T13" s="139"/>
      <c r="U13" s="102"/>
      <c r="V13" s="103"/>
    </row>
    <row r="14" spans="1:22" s="87" customFormat="1" ht="39.75" customHeight="1">
      <c r="A14" s="88" t="s">
        <v>14</v>
      </c>
      <c r="B14" s="89" t="s">
        <v>15</v>
      </c>
      <c r="C14" s="90" t="s">
        <v>16</v>
      </c>
      <c r="D14" s="91">
        <f t="shared" si="0"/>
        <v>221042069</v>
      </c>
      <c r="E14" s="123">
        <v>221042069</v>
      </c>
      <c r="F14" s="93"/>
      <c r="G14" s="91">
        <f t="shared" si="1"/>
        <v>391391970</v>
      </c>
      <c r="H14" s="69">
        <f>H16+H17+H18</f>
        <v>391391970</v>
      </c>
      <c r="I14" s="91">
        <f>I16+I17+I18</f>
        <v>0</v>
      </c>
      <c r="J14" s="94">
        <f t="shared" si="2"/>
        <v>829447374</v>
      </c>
      <c r="K14" s="138">
        <f>K16+K17+K18</f>
        <v>829447374</v>
      </c>
      <c r="L14" s="94"/>
      <c r="M14" s="94"/>
      <c r="N14" s="149">
        <f>N16+N17+N18</f>
        <v>438055404</v>
      </c>
      <c r="O14" s="94"/>
      <c r="P14" s="94"/>
      <c r="Q14" s="138">
        <f>Q16+Q17+Q18</f>
        <v>816127000</v>
      </c>
      <c r="R14" s="94"/>
      <c r="S14" s="94"/>
      <c r="T14" s="138">
        <f>T16+T17+T18</f>
        <v>953282300</v>
      </c>
      <c r="U14" s="94"/>
      <c r="V14" s="95"/>
    </row>
    <row r="15" spans="1:22" ht="12.75" customHeight="1">
      <c r="A15" s="96"/>
      <c r="B15" s="97" t="s">
        <v>5</v>
      </c>
      <c r="C15" s="98"/>
      <c r="D15" s="91">
        <f t="shared" si="0"/>
        <v>0</v>
      </c>
      <c r="E15" s="124"/>
      <c r="F15" s="100"/>
      <c r="G15" s="91">
        <f t="shared" si="1"/>
        <v>0</v>
      </c>
      <c r="H15" s="70"/>
      <c r="I15" s="101"/>
      <c r="J15" s="94">
        <f t="shared" si="2"/>
        <v>0</v>
      </c>
      <c r="K15" s="139"/>
      <c r="L15" s="102"/>
      <c r="M15" s="102"/>
      <c r="N15" s="150"/>
      <c r="O15" s="102"/>
      <c r="P15" s="102"/>
      <c r="Q15" s="139"/>
      <c r="R15" s="102"/>
      <c r="S15" s="102"/>
      <c r="T15" s="139"/>
      <c r="U15" s="102"/>
      <c r="V15" s="103"/>
    </row>
    <row r="16" spans="1:22" s="87" customFormat="1" ht="40.5" customHeight="1">
      <c r="A16" s="104" t="s">
        <v>17</v>
      </c>
      <c r="B16" s="105" t="s">
        <v>18</v>
      </c>
      <c r="C16" s="106" t="s">
        <v>10</v>
      </c>
      <c r="D16" s="91">
        <f t="shared" si="0"/>
        <v>52082806</v>
      </c>
      <c r="E16" s="125">
        <v>52082806</v>
      </c>
      <c r="F16" s="107"/>
      <c r="G16" s="91">
        <f t="shared" si="1"/>
        <v>23000000</v>
      </c>
      <c r="H16" s="71">
        <v>23000000</v>
      </c>
      <c r="I16" s="108"/>
      <c r="J16" s="94">
        <f t="shared" si="2"/>
        <v>202995131</v>
      </c>
      <c r="K16" s="140">
        <v>202995131</v>
      </c>
      <c r="L16" s="109"/>
      <c r="M16" s="109"/>
      <c r="N16" s="151">
        <f>K16-H16</f>
        <v>179995131</v>
      </c>
      <c r="O16" s="109"/>
      <c r="P16" s="109"/>
      <c r="Q16" s="140">
        <v>121797000</v>
      </c>
      <c r="R16" s="109"/>
      <c r="S16" s="109"/>
      <c r="T16" s="140">
        <v>73078000</v>
      </c>
      <c r="U16" s="109"/>
      <c r="V16" s="95"/>
    </row>
    <row r="17" spans="1:22" s="87" customFormat="1" ht="33.75" customHeight="1">
      <c r="A17" s="104" t="s">
        <v>19</v>
      </c>
      <c r="B17" s="105" t="s">
        <v>20</v>
      </c>
      <c r="C17" s="106" t="s">
        <v>10</v>
      </c>
      <c r="D17" s="91">
        <f t="shared" si="0"/>
        <v>49463937</v>
      </c>
      <c r="E17" s="125">
        <v>49463937</v>
      </c>
      <c r="F17" s="107"/>
      <c r="G17" s="91">
        <f t="shared" si="1"/>
        <v>61000000</v>
      </c>
      <c r="H17" s="71">
        <v>61000000</v>
      </c>
      <c r="I17" s="108"/>
      <c r="J17" s="94">
        <f t="shared" si="2"/>
        <v>228957859</v>
      </c>
      <c r="K17" s="140">
        <v>228957859</v>
      </c>
      <c r="L17" s="109"/>
      <c r="M17" s="109"/>
      <c r="N17" s="151">
        <f>K17-H17</f>
        <v>167957859</v>
      </c>
      <c r="O17" s="109"/>
      <c r="P17" s="109"/>
      <c r="Q17" s="140">
        <v>137374000</v>
      </c>
      <c r="R17" s="109"/>
      <c r="S17" s="109"/>
      <c r="T17" s="140">
        <v>82424800</v>
      </c>
      <c r="U17" s="109"/>
      <c r="V17" s="95"/>
    </row>
    <row r="18" spans="1:22" s="87" customFormat="1" ht="33.75" customHeight="1">
      <c r="A18" s="104" t="s">
        <v>21</v>
      </c>
      <c r="B18" s="105" t="s">
        <v>22</v>
      </c>
      <c r="C18" s="106" t="s">
        <v>10</v>
      </c>
      <c r="D18" s="91">
        <f t="shared" si="0"/>
        <v>119495326</v>
      </c>
      <c r="E18" s="125">
        <v>119495326</v>
      </c>
      <c r="F18" s="107"/>
      <c r="G18" s="91">
        <f t="shared" si="1"/>
        <v>307391970</v>
      </c>
      <c r="H18" s="71">
        <v>307391970</v>
      </c>
      <c r="I18" s="108"/>
      <c r="J18" s="94">
        <f t="shared" si="2"/>
        <v>397494384</v>
      </c>
      <c r="K18" s="140">
        <v>397494384</v>
      </c>
      <c r="L18" s="109"/>
      <c r="M18" s="109"/>
      <c r="N18" s="151">
        <f>K18-H18</f>
        <v>90102414</v>
      </c>
      <c r="O18" s="109"/>
      <c r="P18" s="109"/>
      <c r="Q18" s="140">
        <v>556956000</v>
      </c>
      <c r="R18" s="109"/>
      <c r="S18" s="109"/>
      <c r="T18" s="140">
        <v>797779500</v>
      </c>
      <c r="U18" s="109"/>
      <c r="V18" s="95"/>
    </row>
    <row r="19" spans="1:22" s="87" customFormat="1" ht="19.5" customHeight="1">
      <c r="A19" s="88" t="s">
        <v>23</v>
      </c>
      <c r="B19" s="89" t="s">
        <v>24</v>
      </c>
      <c r="C19" s="90" t="s">
        <v>25</v>
      </c>
      <c r="D19" s="91">
        <f t="shared" si="0"/>
        <v>482262860</v>
      </c>
      <c r="E19" s="123">
        <f>E21</f>
        <v>482262860</v>
      </c>
      <c r="F19" s="93"/>
      <c r="G19" s="91">
        <f t="shared" si="1"/>
        <v>627000000</v>
      </c>
      <c r="H19" s="69">
        <f>H21</f>
        <v>627000000</v>
      </c>
      <c r="I19" s="91"/>
      <c r="J19" s="94">
        <f t="shared" si="2"/>
        <v>2083497791</v>
      </c>
      <c r="K19" s="138">
        <f>K21</f>
        <v>2083497791</v>
      </c>
      <c r="L19" s="94"/>
      <c r="M19" s="94"/>
      <c r="N19" s="149">
        <f>N21</f>
        <v>1456497791</v>
      </c>
      <c r="O19" s="94"/>
      <c r="P19" s="94"/>
      <c r="Q19" s="138">
        <f>Q21</f>
        <v>2291847000</v>
      </c>
      <c r="R19" s="94"/>
      <c r="S19" s="94"/>
      <c r="T19" s="138">
        <f>T21</f>
        <v>2521031000</v>
      </c>
      <c r="U19" s="94"/>
      <c r="V19" s="95"/>
    </row>
    <row r="20" spans="1:22" ht="16.5" customHeight="1">
      <c r="A20" s="96"/>
      <c r="B20" s="97" t="s">
        <v>5</v>
      </c>
      <c r="C20" s="98"/>
      <c r="D20" s="91">
        <f t="shared" si="0"/>
        <v>0</v>
      </c>
      <c r="E20" s="124"/>
      <c r="F20" s="100"/>
      <c r="G20" s="91">
        <f t="shared" si="1"/>
        <v>0</v>
      </c>
      <c r="H20" s="70"/>
      <c r="I20" s="101"/>
      <c r="J20" s="94">
        <f t="shared" si="2"/>
        <v>0</v>
      </c>
      <c r="K20" s="139"/>
      <c r="L20" s="102"/>
      <c r="M20" s="102"/>
      <c r="N20" s="150"/>
      <c r="O20" s="102"/>
      <c r="P20" s="102"/>
      <c r="Q20" s="139"/>
      <c r="R20" s="102"/>
      <c r="S20" s="102"/>
      <c r="T20" s="139"/>
      <c r="U20" s="102"/>
      <c r="V20" s="103"/>
    </row>
    <row r="21" spans="1:22" s="87" customFormat="1" ht="19.5" customHeight="1">
      <c r="A21" s="104" t="s">
        <v>26</v>
      </c>
      <c r="B21" s="105" t="s">
        <v>27</v>
      </c>
      <c r="C21" s="106" t="s">
        <v>10</v>
      </c>
      <c r="D21" s="91">
        <f t="shared" si="0"/>
        <v>482262860</v>
      </c>
      <c r="E21" s="125">
        <v>482262860</v>
      </c>
      <c r="F21" s="107"/>
      <c r="G21" s="91">
        <f t="shared" si="1"/>
        <v>627000000</v>
      </c>
      <c r="H21" s="71">
        <v>627000000</v>
      </c>
      <c r="I21" s="108"/>
      <c r="J21" s="94">
        <f t="shared" si="2"/>
        <v>2083497791</v>
      </c>
      <c r="K21" s="140">
        <v>2083497791</v>
      </c>
      <c r="L21" s="109"/>
      <c r="M21" s="109"/>
      <c r="N21" s="151">
        <f>K21-H21</f>
        <v>1456497791</v>
      </c>
      <c r="O21" s="109"/>
      <c r="P21" s="109"/>
      <c r="Q21" s="140">
        <v>2291847000</v>
      </c>
      <c r="R21" s="109"/>
      <c r="S21" s="109"/>
      <c r="T21" s="140">
        <v>2521031000</v>
      </c>
      <c r="U21" s="109"/>
      <c r="V21" s="95"/>
    </row>
    <row r="22" spans="1:22" s="87" customFormat="1" ht="80.25" customHeight="1">
      <c r="A22" s="88" t="s">
        <v>28</v>
      </c>
      <c r="B22" s="89" t="s">
        <v>29</v>
      </c>
      <c r="C22" s="90" t="s">
        <v>30</v>
      </c>
      <c r="D22" s="91">
        <f t="shared" si="0"/>
        <v>41529856</v>
      </c>
      <c r="E22" s="123">
        <f>E24+E25+E26+E27+E28+E29+E30+E31+E32+E33+E34+E35+E36+E37+E38+E39+E40+E41</f>
        <v>41529856</v>
      </c>
      <c r="F22" s="93"/>
      <c r="G22" s="91">
        <f t="shared" si="1"/>
        <v>59453000</v>
      </c>
      <c r="H22" s="69">
        <f>H24+H25+H26+H27+H28+H29+H30+H31+H32+H33+H34+H35+H36+H37+H38+H39+H40+H41</f>
        <v>59453000</v>
      </c>
      <c r="I22" s="91">
        <f>I24+I25+I26+I27+I28+I29+I31+I32+I33+I34+I35+I36+I37+I38+I39+I40+I41</f>
        <v>0</v>
      </c>
      <c r="J22" s="94">
        <f t="shared" si="2"/>
        <v>78303100</v>
      </c>
      <c r="K22" s="138">
        <f>K24+K25+K26+K27+K28+K29+K30+K31+K32+K33+K34+K35+K36+K37+K38+K39+K40+K41</f>
        <v>78303100</v>
      </c>
      <c r="L22" s="94"/>
      <c r="M22" s="94"/>
      <c r="N22" s="149">
        <f>N24+N25+N26+N27+N28+N29+N30+N31+N32+N33+N34+N35+N36+N37+N38+N39+N40+N41</f>
        <v>18850100</v>
      </c>
      <c r="O22" s="94"/>
      <c r="P22" s="94"/>
      <c r="Q22" s="138">
        <f>Q24+Q25+Q26+Q27+Q28+Q29+Q30+Q31+Q32+Q33+Q34+Q35+Q36+Q37+Q38+Q39+Q40+Q41</f>
        <v>78303100</v>
      </c>
      <c r="R22" s="94"/>
      <c r="S22" s="94"/>
      <c r="T22" s="138">
        <f>T24+T25+T26+T27+T28+T29+T30+T31+T32+T33+T34+T35+T36+T37+T38+T39+T40+T41</f>
        <v>78303100</v>
      </c>
      <c r="U22" s="94"/>
      <c r="V22" s="95"/>
    </row>
    <row r="23" spans="1:22" ht="12.75" customHeight="1">
      <c r="A23" s="96"/>
      <c r="B23" s="97" t="s">
        <v>5</v>
      </c>
      <c r="C23" s="98"/>
      <c r="D23" s="91">
        <f t="shared" si="0"/>
        <v>0</v>
      </c>
      <c r="E23" s="124"/>
      <c r="F23" s="100"/>
      <c r="G23" s="91">
        <f t="shared" si="1"/>
        <v>0</v>
      </c>
      <c r="H23" s="70"/>
      <c r="I23" s="101"/>
      <c r="J23" s="94">
        <f t="shared" si="2"/>
        <v>0</v>
      </c>
      <c r="K23" s="139"/>
      <c r="L23" s="102"/>
      <c r="M23" s="102"/>
      <c r="N23" s="150"/>
      <c r="O23" s="102"/>
      <c r="P23" s="102"/>
      <c r="Q23" s="139"/>
      <c r="R23" s="102"/>
      <c r="S23" s="102"/>
      <c r="T23" s="139"/>
      <c r="U23" s="102"/>
      <c r="V23" s="103"/>
    </row>
    <row r="24" spans="1:22" ht="49.5" customHeight="1">
      <c r="A24" s="96" t="s">
        <v>31</v>
      </c>
      <c r="B24" s="97" t="s">
        <v>32</v>
      </c>
      <c r="C24" s="98" t="s">
        <v>10</v>
      </c>
      <c r="D24" s="91">
        <f t="shared" si="0"/>
        <v>11646600</v>
      </c>
      <c r="E24" s="125">
        <v>11646600</v>
      </c>
      <c r="F24" s="107"/>
      <c r="G24" s="91">
        <f t="shared" si="1"/>
        <v>11017000</v>
      </c>
      <c r="H24" s="71">
        <v>11017000</v>
      </c>
      <c r="I24" s="108"/>
      <c r="J24" s="91">
        <f t="shared" si="2"/>
        <v>9000000</v>
      </c>
      <c r="K24" s="71">
        <v>9000000</v>
      </c>
      <c r="L24" s="102"/>
      <c r="M24" s="102"/>
      <c r="N24" s="152">
        <f>K24-H24</f>
        <v>-2017000</v>
      </c>
      <c r="O24" s="102"/>
      <c r="P24" s="102"/>
      <c r="Q24" s="71">
        <v>9000000</v>
      </c>
      <c r="R24" s="102"/>
      <c r="S24" s="102"/>
      <c r="T24" s="71">
        <v>9000000</v>
      </c>
      <c r="U24" s="102"/>
      <c r="V24" s="103"/>
    </row>
    <row r="25" spans="1:22" ht="56.25" customHeight="1">
      <c r="A25" s="96" t="s">
        <v>33</v>
      </c>
      <c r="B25" s="97" t="s">
        <v>34</v>
      </c>
      <c r="C25" s="98" t="s">
        <v>10</v>
      </c>
      <c r="D25" s="91">
        <f t="shared" si="0"/>
        <v>1268000</v>
      </c>
      <c r="E25" s="125">
        <v>1268000</v>
      </c>
      <c r="F25" s="107"/>
      <c r="G25" s="91">
        <f t="shared" si="1"/>
        <v>459000</v>
      </c>
      <c r="H25" s="71">
        <v>459000</v>
      </c>
      <c r="I25" s="108"/>
      <c r="J25" s="91">
        <f t="shared" si="2"/>
        <v>0</v>
      </c>
      <c r="K25" s="71"/>
      <c r="L25" s="102"/>
      <c r="M25" s="102"/>
      <c r="N25" s="152">
        <f aca="true" t="shared" si="3" ref="N25:N41">K25-H25</f>
        <v>-459000</v>
      </c>
      <c r="O25" s="102"/>
      <c r="P25" s="102"/>
      <c r="Q25" s="71"/>
      <c r="R25" s="102"/>
      <c r="S25" s="102"/>
      <c r="T25" s="71"/>
      <c r="U25" s="102"/>
      <c r="V25" s="103"/>
    </row>
    <row r="26" spans="1:22" ht="35.25" customHeight="1">
      <c r="A26" s="96" t="s">
        <v>35</v>
      </c>
      <c r="B26" s="97" t="s">
        <v>36</v>
      </c>
      <c r="C26" s="98" t="s">
        <v>10</v>
      </c>
      <c r="D26" s="91">
        <f t="shared" si="0"/>
        <v>167500</v>
      </c>
      <c r="E26" s="125">
        <v>167500</v>
      </c>
      <c r="F26" s="107"/>
      <c r="G26" s="91">
        <f t="shared" si="1"/>
        <v>125000</v>
      </c>
      <c r="H26" s="71">
        <v>125000</v>
      </c>
      <c r="I26" s="108"/>
      <c r="J26" s="91">
        <f t="shared" si="2"/>
        <v>150000</v>
      </c>
      <c r="K26" s="71">
        <v>150000</v>
      </c>
      <c r="L26" s="102"/>
      <c r="M26" s="102"/>
      <c r="N26" s="152">
        <f t="shared" si="3"/>
        <v>25000</v>
      </c>
      <c r="O26" s="102"/>
      <c r="P26" s="102"/>
      <c r="Q26" s="71">
        <v>150000</v>
      </c>
      <c r="R26" s="102"/>
      <c r="S26" s="102"/>
      <c r="T26" s="71">
        <v>150000</v>
      </c>
      <c r="U26" s="102"/>
      <c r="V26" s="103"/>
    </row>
    <row r="27" spans="1:22" ht="66.75" customHeight="1">
      <c r="A27" s="96" t="s">
        <v>37</v>
      </c>
      <c r="B27" s="97" t="s">
        <v>38</v>
      </c>
      <c r="C27" s="98" t="s">
        <v>10</v>
      </c>
      <c r="D27" s="91">
        <f t="shared" si="0"/>
        <v>4444600</v>
      </c>
      <c r="E27" s="125">
        <v>4444600</v>
      </c>
      <c r="F27" s="107"/>
      <c r="G27" s="91">
        <f t="shared" si="1"/>
        <v>5200000</v>
      </c>
      <c r="H27" s="71">
        <v>5200000</v>
      </c>
      <c r="I27" s="108"/>
      <c r="J27" s="91">
        <f t="shared" si="2"/>
        <v>9600000</v>
      </c>
      <c r="K27" s="71">
        <v>9600000</v>
      </c>
      <c r="L27" s="102"/>
      <c r="M27" s="102"/>
      <c r="N27" s="152">
        <f t="shared" si="3"/>
        <v>4400000</v>
      </c>
      <c r="O27" s="102"/>
      <c r="P27" s="102"/>
      <c r="Q27" s="71">
        <v>9600000</v>
      </c>
      <c r="R27" s="102"/>
      <c r="S27" s="102"/>
      <c r="T27" s="71">
        <v>9600000</v>
      </c>
      <c r="U27" s="102"/>
      <c r="V27" s="103"/>
    </row>
    <row r="28" spans="1:22" ht="82.5" customHeight="1">
      <c r="A28" s="96" t="s">
        <v>39</v>
      </c>
      <c r="B28" s="97" t="s">
        <v>40</v>
      </c>
      <c r="C28" s="98" t="s">
        <v>10</v>
      </c>
      <c r="D28" s="91">
        <f t="shared" si="0"/>
        <v>825000</v>
      </c>
      <c r="E28" s="124">
        <v>825000</v>
      </c>
      <c r="F28" s="100"/>
      <c r="G28" s="91">
        <f t="shared" si="1"/>
        <v>1940000</v>
      </c>
      <c r="H28" s="70">
        <v>1940000</v>
      </c>
      <c r="I28" s="101"/>
      <c r="J28" s="94">
        <f t="shared" si="2"/>
        <v>3300000</v>
      </c>
      <c r="K28" s="139">
        <v>3300000</v>
      </c>
      <c r="L28" s="102"/>
      <c r="M28" s="102"/>
      <c r="N28" s="152">
        <f t="shared" si="3"/>
        <v>1360000</v>
      </c>
      <c r="O28" s="102"/>
      <c r="P28" s="102"/>
      <c r="Q28" s="139">
        <v>3300000</v>
      </c>
      <c r="R28" s="102"/>
      <c r="S28" s="102"/>
      <c r="T28" s="139">
        <v>3300000</v>
      </c>
      <c r="U28" s="102"/>
      <c r="V28" s="103"/>
    </row>
    <row r="29" spans="1:22" ht="51.75" customHeight="1">
      <c r="A29" s="96" t="s">
        <v>41</v>
      </c>
      <c r="B29" s="97" t="s">
        <v>42</v>
      </c>
      <c r="C29" s="98" t="s">
        <v>10</v>
      </c>
      <c r="D29" s="91">
        <f t="shared" si="0"/>
        <v>75000</v>
      </c>
      <c r="E29" s="124">
        <v>75000</v>
      </c>
      <c r="F29" s="100"/>
      <c r="G29" s="91">
        <f t="shared" si="1"/>
        <v>150000</v>
      </c>
      <c r="H29" s="70">
        <v>150000</v>
      </c>
      <c r="I29" s="101"/>
      <c r="J29" s="94">
        <f t="shared" si="2"/>
        <v>100000</v>
      </c>
      <c r="K29" s="139">
        <v>100000</v>
      </c>
      <c r="L29" s="102"/>
      <c r="M29" s="102"/>
      <c r="N29" s="152">
        <f t="shared" si="3"/>
        <v>-50000</v>
      </c>
      <c r="O29" s="102"/>
      <c r="P29" s="102"/>
      <c r="Q29" s="139">
        <v>100000</v>
      </c>
      <c r="R29" s="102"/>
      <c r="S29" s="102"/>
      <c r="T29" s="139">
        <v>100000</v>
      </c>
      <c r="U29" s="102"/>
      <c r="V29" s="103"/>
    </row>
    <row r="30" spans="1:22" ht="40.5" customHeight="1">
      <c r="A30" s="96" t="s">
        <v>43</v>
      </c>
      <c r="B30" s="97" t="s">
        <v>44</v>
      </c>
      <c r="C30" s="98" t="s">
        <v>10</v>
      </c>
      <c r="D30" s="91">
        <f t="shared" si="0"/>
        <v>12016715</v>
      </c>
      <c r="E30" s="124">
        <v>12016715</v>
      </c>
      <c r="F30" s="100"/>
      <c r="G30" s="91">
        <f t="shared" si="1"/>
        <v>22400000</v>
      </c>
      <c r="H30" s="70">
        <v>22400000</v>
      </c>
      <c r="I30" s="101"/>
      <c r="J30" s="94">
        <f t="shared" si="2"/>
        <v>27386000</v>
      </c>
      <c r="K30" s="139">
        <v>27386000</v>
      </c>
      <c r="L30" s="102"/>
      <c r="M30" s="102"/>
      <c r="N30" s="152">
        <f t="shared" si="3"/>
        <v>4986000</v>
      </c>
      <c r="O30" s="102"/>
      <c r="P30" s="102"/>
      <c r="Q30" s="139">
        <v>27386000</v>
      </c>
      <c r="R30" s="102"/>
      <c r="S30" s="102"/>
      <c r="T30" s="139">
        <v>27386000</v>
      </c>
      <c r="U30" s="102"/>
      <c r="V30" s="103"/>
    </row>
    <row r="31" spans="1:22" ht="66.75" customHeight="1">
      <c r="A31" s="96" t="s">
        <v>45</v>
      </c>
      <c r="B31" s="97" t="s">
        <v>46</v>
      </c>
      <c r="C31" s="98" t="s">
        <v>10</v>
      </c>
      <c r="D31" s="91">
        <f t="shared" si="0"/>
        <v>2341906</v>
      </c>
      <c r="E31" s="124">
        <v>2341906</v>
      </c>
      <c r="F31" s="100"/>
      <c r="G31" s="91">
        <f t="shared" si="1"/>
        <v>550000</v>
      </c>
      <c r="H31" s="70">
        <v>550000</v>
      </c>
      <c r="I31" s="101"/>
      <c r="J31" s="94">
        <f t="shared" si="2"/>
        <v>3423700</v>
      </c>
      <c r="K31" s="139">
        <v>3423700</v>
      </c>
      <c r="L31" s="102"/>
      <c r="M31" s="102"/>
      <c r="N31" s="152">
        <f t="shared" si="3"/>
        <v>2873700</v>
      </c>
      <c r="O31" s="102"/>
      <c r="P31" s="102"/>
      <c r="Q31" s="139">
        <v>3423700</v>
      </c>
      <c r="R31" s="102"/>
      <c r="S31" s="102"/>
      <c r="T31" s="139">
        <v>3423700</v>
      </c>
      <c r="U31" s="102"/>
      <c r="V31" s="103"/>
    </row>
    <row r="32" spans="1:22" ht="48">
      <c r="A32" s="96" t="s">
        <v>47</v>
      </c>
      <c r="B32" s="97" t="s">
        <v>48</v>
      </c>
      <c r="C32" s="98" t="s">
        <v>10</v>
      </c>
      <c r="D32" s="91">
        <f t="shared" si="0"/>
        <v>2638297</v>
      </c>
      <c r="E32" s="124">
        <v>2638297</v>
      </c>
      <c r="F32" s="100"/>
      <c r="G32" s="91">
        <f t="shared" si="1"/>
        <v>1800000</v>
      </c>
      <c r="H32" s="70">
        <v>1800000</v>
      </c>
      <c r="I32" s="101"/>
      <c r="J32" s="94">
        <f t="shared" si="2"/>
        <v>2450000</v>
      </c>
      <c r="K32" s="139">
        <v>2450000</v>
      </c>
      <c r="L32" s="102"/>
      <c r="M32" s="102"/>
      <c r="N32" s="152">
        <f t="shared" si="3"/>
        <v>650000</v>
      </c>
      <c r="O32" s="102"/>
      <c r="P32" s="102"/>
      <c r="Q32" s="139">
        <v>2450000</v>
      </c>
      <c r="R32" s="102"/>
      <c r="S32" s="102"/>
      <c r="T32" s="139">
        <v>2450000</v>
      </c>
      <c r="U32" s="102"/>
      <c r="V32" s="103"/>
    </row>
    <row r="33" spans="1:22" ht="42.75" customHeight="1">
      <c r="A33" s="96" t="s">
        <v>49</v>
      </c>
      <c r="B33" s="97" t="s">
        <v>50</v>
      </c>
      <c r="C33" s="98" t="s">
        <v>10</v>
      </c>
      <c r="D33" s="91">
        <f t="shared" si="0"/>
        <v>342000</v>
      </c>
      <c r="E33" s="124">
        <v>342000</v>
      </c>
      <c r="F33" s="100"/>
      <c r="G33" s="91">
        <f t="shared" si="1"/>
        <v>2240000</v>
      </c>
      <c r="H33" s="70">
        <v>2240000</v>
      </c>
      <c r="I33" s="101"/>
      <c r="J33" s="94">
        <f t="shared" si="2"/>
        <v>3544000</v>
      </c>
      <c r="K33" s="139">
        <v>3544000</v>
      </c>
      <c r="L33" s="102"/>
      <c r="M33" s="102"/>
      <c r="N33" s="152">
        <f t="shared" si="3"/>
        <v>1304000</v>
      </c>
      <c r="O33" s="102"/>
      <c r="P33" s="102"/>
      <c r="Q33" s="139">
        <v>3544000</v>
      </c>
      <c r="R33" s="102"/>
      <c r="S33" s="102"/>
      <c r="T33" s="139">
        <v>3544000</v>
      </c>
      <c r="U33" s="102"/>
      <c r="V33" s="103"/>
    </row>
    <row r="34" spans="1:22" ht="36">
      <c r="A34" s="96" t="s">
        <v>51</v>
      </c>
      <c r="B34" s="97" t="s">
        <v>52</v>
      </c>
      <c r="C34" s="98" t="s">
        <v>10</v>
      </c>
      <c r="D34" s="91">
        <f t="shared" si="0"/>
        <v>0</v>
      </c>
      <c r="E34" s="124"/>
      <c r="F34" s="100"/>
      <c r="G34" s="91">
        <f t="shared" si="1"/>
        <v>0</v>
      </c>
      <c r="H34" s="70">
        <v>0</v>
      </c>
      <c r="I34" s="101"/>
      <c r="J34" s="94">
        <f t="shared" si="2"/>
        <v>0</v>
      </c>
      <c r="K34" s="139"/>
      <c r="L34" s="102"/>
      <c r="M34" s="102"/>
      <c r="N34" s="152">
        <f t="shared" si="3"/>
        <v>0</v>
      </c>
      <c r="O34" s="102"/>
      <c r="P34" s="102"/>
      <c r="Q34" s="139"/>
      <c r="R34" s="102"/>
      <c r="S34" s="102"/>
      <c r="T34" s="139"/>
      <c r="U34" s="102"/>
      <c r="V34" s="103"/>
    </row>
    <row r="35" spans="1:22" ht="60">
      <c r="A35" s="96" t="s">
        <v>53</v>
      </c>
      <c r="B35" s="97" t="s">
        <v>54</v>
      </c>
      <c r="C35" s="98" t="s">
        <v>10</v>
      </c>
      <c r="D35" s="91">
        <f t="shared" si="0"/>
        <v>5299238</v>
      </c>
      <c r="E35" s="124">
        <v>5299238</v>
      </c>
      <c r="F35" s="100"/>
      <c r="G35" s="91">
        <f t="shared" si="1"/>
        <v>10872000</v>
      </c>
      <c r="H35" s="70">
        <v>10872000</v>
      </c>
      <c r="I35" s="101"/>
      <c r="J35" s="94">
        <f t="shared" si="2"/>
        <v>16889400</v>
      </c>
      <c r="K35" s="139">
        <v>16889400</v>
      </c>
      <c r="L35" s="102"/>
      <c r="M35" s="102"/>
      <c r="N35" s="152">
        <f t="shared" si="3"/>
        <v>6017400</v>
      </c>
      <c r="O35" s="102"/>
      <c r="P35" s="102"/>
      <c r="Q35" s="139">
        <v>16889400</v>
      </c>
      <c r="R35" s="102"/>
      <c r="S35" s="102"/>
      <c r="T35" s="139">
        <v>16889400</v>
      </c>
      <c r="U35" s="102"/>
      <c r="V35" s="103"/>
    </row>
    <row r="36" spans="1:22" ht="81" customHeight="1">
      <c r="A36" s="96" t="s">
        <v>55</v>
      </c>
      <c r="B36" s="97" t="s">
        <v>56</v>
      </c>
      <c r="C36" s="98" t="s">
        <v>10</v>
      </c>
      <c r="D36" s="91">
        <f t="shared" si="0"/>
        <v>200000</v>
      </c>
      <c r="E36" s="124">
        <v>200000</v>
      </c>
      <c r="F36" s="100"/>
      <c r="G36" s="91">
        <f t="shared" si="1"/>
        <v>600000</v>
      </c>
      <c r="H36" s="70">
        <v>600000</v>
      </c>
      <c r="I36" s="101"/>
      <c r="J36" s="94">
        <f t="shared" si="2"/>
        <v>400000</v>
      </c>
      <c r="K36" s="139">
        <v>400000</v>
      </c>
      <c r="L36" s="102"/>
      <c r="M36" s="102"/>
      <c r="N36" s="152">
        <f t="shared" si="3"/>
        <v>-200000</v>
      </c>
      <c r="O36" s="102"/>
      <c r="P36" s="102"/>
      <c r="Q36" s="139">
        <v>400000</v>
      </c>
      <c r="R36" s="102"/>
      <c r="S36" s="102"/>
      <c r="T36" s="139">
        <v>400000</v>
      </c>
      <c r="U36" s="102"/>
      <c r="V36" s="103"/>
    </row>
    <row r="37" spans="1:22" ht="47.25" customHeight="1">
      <c r="A37" s="96" t="s">
        <v>57</v>
      </c>
      <c r="B37" s="97" t="s">
        <v>58</v>
      </c>
      <c r="C37" s="98" t="s">
        <v>10</v>
      </c>
      <c r="D37" s="91">
        <f t="shared" si="0"/>
        <v>15000</v>
      </c>
      <c r="E37" s="124">
        <v>15000</v>
      </c>
      <c r="F37" s="100"/>
      <c r="G37" s="91">
        <f t="shared" si="1"/>
        <v>60000</v>
      </c>
      <c r="H37" s="70">
        <v>60000</v>
      </c>
      <c r="I37" s="101"/>
      <c r="J37" s="94">
        <f t="shared" si="2"/>
        <v>0</v>
      </c>
      <c r="K37" s="139">
        <v>0</v>
      </c>
      <c r="L37" s="102"/>
      <c r="M37" s="102"/>
      <c r="N37" s="152">
        <f t="shared" si="3"/>
        <v>-60000</v>
      </c>
      <c r="O37" s="102"/>
      <c r="P37" s="102"/>
      <c r="Q37" s="139">
        <v>0</v>
      </c>
      <c r="R37" s="102"/>
      <c r="S37" s="102"/>
      <c r="T37" s="139">
        <v>0</v>
      </c>
      <c r="U37" s="102"/>
      <c r="V37" s="103"/>
    </row>
    <row r="38" spans="1:22" ht="49.5" customHeight="1">
      <c r="A38" s="96" t="s">
        <v>59</v>
      </c>
      <c r="B38" s="97" t="s">
        <v>60</v>
      </c>
      <c r="C38" s="98" t="s">
        <v>10</v>
      </c>
      <c r="D38" s="91">
        <f t="shared" si="0"/>
        <v>0</v>
      </c>
      <c r="E38" s="124"/>
      <c r="F38" s="100"/>
      <c r="G38" s="91">
        <f t="shared" si="1"/>
        <v>2000000</v>
      </c>
      <c r="H38" s="70">
        <v>2000000</v>
      </c>
      <c r="I38" s="101"/>
      <c r="J38" s="94">
        <f t="shared" si="2"/>
        <v>2000000</v>
      </c>
      <c r="K38" s="139">
        <v>2000000</v>
      </c>
      <c r="L38" s="102"/>
      <c r="M38" s="102"/>
      <c r="N38" s="152">
        <f t="shared" si="3"/>
        <v>0</v>
      </c>
      <c r="O38" s="102"/>
      <c r="P38" s="102"/>
      <c r="Q38" s="139">
        <v>2000000</v>
      </c>
      <c r="R38" s="102"/>
      <c r="S38" s="102"/>
      <c r="T38" s="139">
        <v>2000000</v>
      </c>
      <c r="U38" s="102"/>
      <c r="V38" s="103"/>
    </row>
    <row r="39" spans="1:22" ht="37.5" customHeight="1">
      <c r="A39" s="96" t="s">
        <v>61</v>
      </c>
      <c r="B39" s="97" t="s">
        <v>62</v>
      </c>
      <c r="C39" s="98" t="s">
        <v>10</v>
      </c>
      <c r="D39" s="91">
        <f t="shared" si="0"/>
        <v>0</v>
      </c>
      <c r="E39" s="124"/>
      <c r="F39" s="100"/>
      <c r="G39" s="91">
        <f t="shared" si="1"/>
        <v>0</v>
      </c>
      <c r="H39" s="70"/>
      <c r="I39" s="101"/>
      <c r="J39" s="94">
        <f t="shared" si="2"/>
        <v>0</v>
      </c>
      <c r="K39" s="139">
        <v>0</v>
      </c>
      <c r="L39" s="102"/>
      <c r="M39" s="102"/>
      <c r="N39" s="152">
        <f t="shared" si="3"/>
        <v>0</v>
      </c>
      <c r="O39" s="102"/>
      <c r="P39" s="102"/>
      <c r="Q39" s="139">
        <v>0</v>
      </c>
      <c r="R39" s="102"/>
      <c r="S39" s="102"/>
      <c r="T39" s="139">
        <v>0</v>
      </c>
      <c r="U39" s="102"/>
      <c r="V39" s="103"/>
    </row>
    <row r="40" spans="1:22" ht="37.5" customHeight="1">
      <c r="A40" s="96" t="s">
        <v>63</v>
      </c>
      <c r="B40" s="97" t="s">
        <v>64</v>
      </c>
      <c r="C40" s="98" t="s">
        <v>10</v>
      </c>
      <c r="D40" s="91">
        <f t="shared" si="0"/>
        <v>0</v>
      </c>
      <c r="E40" s="124"/>
      <c r="F40" s="100"/>
      <c r="G40" s="91">
        <f t="shared" si="1"/>
        <v>0</v>
      </c>
      <c r="H40" s="70"/>
      <c r="I40" s="101"/>
      <c r="J40" s="94">
        <f t="shared" si="2"/>
        <v>60000</v>
      </c>
      <c r="K40" s="139">
        <v>60000</v>
      </c>
      <c r="L40" s="102"/>
      <c r="M40" s="102"/>
      <c r="N40" s="152">
        <f t="shared" si="3"/>
        <v>60000</v>
      </c>
      <c r="O40" s="102"/>
      <c r="P40" s="102"/>
      <c r="Q40" s="139">
        <v>60000</v>
      </c>
      <c r="R40" s="102"/>
      <c r="S40" s="102"/>
      <c r="T40" s="139">
        <v>60000</v>
      </c>
      <c r="U40" s="102"/>
      <c r="V40" s="103"/>
    </row>
    <row r="41" spans="1:22" ht="24">
      <c r="A41" s="96" t="s">
        <v>65</v>
      </c>
      <c r="B41" s="97" t="s">
        <v>66</v>
      </c>
      <c r="C41" s="98" t="s">
        <v>10</v>
      </c>
      <c r="D41" s="91">
        <f t="shared" si="0"/>
        <v>250000</v>
      </c>
      <c r="E41" s="124">
        <v>250000</v>
      </c>
      <c r="F41" s="100"/>
      <c r="G41" s="91">
        <f t="shared" si="1"/>
        <v>40000</v>
      </c>
      <c r="H41" s="70">
        <v>40000</v>
      </c>
      <c r="I41" s="101"/>
      <c r="J41" s="94">
        <f t="shared" si="2"/>
        <v>0</v>
      </c>
      <c r="K41" s="139"/>
      <c r="L41" s="102"/>
      <c r="M41" s="102"/>
      <c r="N41" s="152">
        <f t="shared" si="3"/>
        <v>-40000</v>
      </c>
      <c r="O41" s="102"/>
      <c r="P41" s="102"/>
      <c r="Q41" s="139"/>
      <c r="R41" s="102"/>
      <c r="S41" s="102"/>
      <c r="T41" s="139"/>
      <c r="U41" s="102"/>
      <c r="V41" s="103"/>
    </row>
    <row r="42" spans="1:22" s="87" customFormat="1" ht="41.25" customHeight="1">
      <c r="A42" s="88" t="s">
        <v>67</v>
      </c>
      <c r="B42" s="89" t="s">
        <v>68</v>
      </c>
      <c r="C42" s="90" t="s">
        <v>69</v>
      </c>
      <c r="D42" s="91">
        <f t="shared" si="0"/>
        <v>22408306</v>
      </c>
      <c r="E42" s="123">
        <f>E44+E45</f>
        <v>22408306</v>
      </c>
      <c r="F42" s="93"/>
      <c r="G42" s="91">
        <f t="shared" si="1"/>
        <v>18000000</v>
      </c>
      <c r="H42" s="69">
        <f>H44+H45</f>
        <v>18000000</v>
      </c>
      <c r="I42" s="91">
        <f>I44+I45</f>
        <v>0</v>
      </c>
      <c r="J42" s="94">
        <f t="shared" si="2"/>
        <v>18000000</v>
      </c>
      <c r="K42" s="69">
        <f>K44+K45</f>
        <v>18000000</v>
      </c>
      <c r="L42" s="94"/>
      <c r="M42" s="94"/>
      <c r="N42" s="153">
        <f>N44+N45</f>
        <v>0</v>
      </c>
      <c r="O42" s="94"/>
      <c r="P42" s="94"/>
      <c r="Q42" s="69">
        <f>Q44+Q45</f>
        <v>18000000</v>
      </c>
      <c r="R42" s="94"/>
      <c r="S42" s="94"/>
      <c r="T42" s="69">
        <f>T44+T45</f>
        <v>18000000</v>
      </c>
      <c r="U42" s="94"/>
      <c r="V42" s="95"/>
    </row>
    <row r="43" spans="1:22" ht="18" customHeight="1">
      <c r="A43" s="96"/>
      <c r="B43" s="97" t="s">
        <v>5</v>
      </c>
      <c r="C43" s="98"/>
      <c r="D43" s="91">
        <f t="shared" si="0"/>
        <v>0</v>
      </c>
      <c r="E43" s="124"/>
      <c r="F43" s="100"/>
      <c r="G43" s="91">
        <f t="shared" si="1"/>
        <v>0</v>
      </c>
      <c r="H43" s="70"/>
      <c r="I43" s="101"/>
      <c r="J43" s="94">
        <f t="shared" si="2"/>
        <v>0</v>
      </c>
      <c r="K43" s="139"/>
      <c r="L43" s="102"/>
      <c r="M43" s="102"/>
      <c r="N43" s="150"/>
      <c r="O43" s="102"/>
      <c r="P43" s="102"/>
      <c r="Q43" s="139"/>
      <c r="R43" s="102"/>
      <c r="S43" s="102"/>
      <c r="T43" s="139"/>
      <c r="U43" s="102"/>
      <c r="V43" s="103"/>
    </row>
    <row r="44" spans="1:22" s="87" customFormat="1" ht="81.75" customHeight="1">
      <c r="A44" s="104" t="s">
        <v>70</v>
      </c>
      <c r="B44" s="105" t="s">
        <v>71</v>
      </c>
      <c r="C44" s="106" t="s">
        <v>10</v>
      </c>
      <c r="D44" s="91">
        <f t="shared" si="0"/>
        <v>5450000</v>
      </c>
      <c r="E44" s="125">
        <v>5450000</v>
      </c>
      <c r="F44" s="107"/>
      <c r="G44" s="91">
        <f t="shared" si="1"/>
        <v>3000000</v>
      </c>
      <c r="H44" s="71">
        <v>3000000</v>
      </c>
      <c r="I44" s="108"/>
      <c r="J44" s="94">
        <f t="shared" si="2"/>
        <v>3000000</v>
      </c>
      <c r="K44" s="140">
        <v>3000000</v>
      </c>
      <c r="L44" s="109"/>
      <c r="M44" s="109"/>
      <c r="N44" s="151">
        <f>K44-H44</f>
        <v>0</v>
      </c>
      <c r="O44" s="109"/>
      <c r="P44" s="109"/>
      <c r="Q44" s="140">
        <v>3000000</v>
      </c>
      <c r="R44" s="109"/>
      <c r="S44" s="109"/>
      <c r="T44" s="140">
        <v>3000000</v>
      </c>
      <c r="U44" s="109"/>
      <c r="V44" s="95"/>
    </row>
    <row r="45" spans="1:22" s="87" customFormat="1" ht="81.75" customHeight="1">
      <c r="A45" s="104" t="s">
        <v>72</v>
      </c>
      <c r="B45" s="105" t="s">
        <v>73</v>
      </c>
      <c r="C45" s="106" t="s">
        <v>10</v>
      </c>
      <c r="D45" s="91">
        <f t="shared" si="0"/>
        <v>16958306</v>
      </c>
      <c r="E45" s="125">
        <v>16958306</v>
      </c>
      <c r="F45" s="107"/>
      <c r="G45" s="91">
        <f t="shared" si="1"/>
        <v>15000000</v>
      </c>
      <c r="H45" s="71">
        <v>15000000</v>
      </c>
      <c r="I45" s="108"/>
      <c r="J45" s="94">
        <f t="shared" si="2"/>
        <v>15000000</v>
      </c>
      <c r="K45" s="140">
        <v>15000000</v>
      </c>
      <c r="L45" s="109"/>
      <c r="M45" s="109"/>
      <c r="N45" s="151">
        <f>K45-H45</f>
        <v>0</v>
      </c>
      <c r="O45" s="109"/>
      <c r="P45" s="109"/>
      <c r="Q45" s="140">
        <v>15000000</v>
      </c>
      <c r="R45" s="109"/>
      <c r="S45" s="109"/>
      <c r="T45" s="140">
        <v>15000000</v>
      </c>
      <c r="U45" s="109"/>
      <c r="V45" s="95"/>
    </row>
    <row r="46" spans="1:22" s="87" customFormat="1" ht="53.25" customHeight="1">
      <c r="A46" s="88" t="s">
        <v>74</v>
      </c>
      <c r="B46" s="89" t="s">
        <v>75</v>
      </c>
      <c r="C46" s="90" t="s">
        <v>76</v>
      </c>
      <c r="D46" s="91">
        <f t="shared" si="0"/>
        <v>2215910405</v>
      </c>
      <c r="E46" s="123">
        <f>E48+E51+E54+E61</f>
        <v>1832129900</v>
      </c>
      <c r="F46" s="93">
        <f>F48+F51+F54+F61</f>
        <v>383780505</v>
      </c>
      <c r="G46" s="91">
        <f t="shared" si="1"/>
        <v>2685635200</v>
      </c>
      <c r="H46" s="69">
        <f>H48+H51+H54+H61</f>
        <v>1814607400</v>
      </c>
      <c r="I46" s="91">
        <f>I48+I51+I54+I61</f>
        <v>871027800</v>
      </c>
      <c r="J46" s="94">
        <f t="shared" si="2"/>
        <v>2292836700</v>
      </c>
      <c r="K46" s="69">
        <f>K48+K51+K54+K61</f>
        <v>2292836700</v>
      </c>
      <c r="L46" s="94"/>
      <c r="M46" s="94"/>
      <c r="N46" s="153">
        <f>N48+N51+N54+N61</f>
        <v>478229300</v>
      </c>
      <c r="O46" s="94"/>
      <c r="P46" s="94"/>
      <c r="Q46" s="69">
        <f>Q48+Q51+Q54+Q61</f>
        <v>2292836700</v>
      </c>
      <c r="R46" s="94"/>
      <c r="S46" s="94"/>
      <c r="T46" s="69">
        <f>T48+T51+T54+T61</f>
        <v>2292836700</v>
      </c>
      <c r="U46" s="94"/>
      <c r="V46" s="95"/>
    </row>
    <row r="47" spans="1:22" ht="12.75" customHeight="1">
      <c r="A47" s="96"/>
      <c r="B47" s="97" t="s">
        <v>5</v>
      </c>
      <c r="C47" s="98"/>
      <c r="D47" s="91">
        <f t="shared" si="0"/>
        <v>0</v>
      </c>
      <c r="E47" s="124"/>
      <c r="F47" s="100"/>
      <c r="G47" s="91">
        <f t="shared" si="1"/>
        <v>0</v>
      </c>
      <c r="H47" s="70"/>
      <c r="I47" s="101"/>
      <c r="J47" s="94">
        <f t="shared" si="2"/>
        <v>0</v>
      </c>
      <c r="K47" s="139"/>
      <c r="L47" s="102"/>
      <c r="M47" s="102"/>
      <c r="N47" s="150"/>
      <c r="O47" s="102"/>
      <c r="P47" s="102"/>
      <c r="Q47" s="139"/>
      <c r="R47" s="102"/>
      <c r="S47" s="102"/>
      <c r="T47" s="139"/>
      <c r="U47" s="102"/>
      <c r="V47" s="103"/>
    </row>
    <row r="48" spans="1:22" s="87" customFormat="1" ht="46.5" customHeight="1">
      <c r="A48" s="88" t="s">
        <v>77</v>
      </c>
      <c r="B48" s="89" t="s">
        <v>78</v>
      </c>
      <c r="C48" s="90" t="s">
        <v>79</v>
      </c>
      <c r="D48" s="91">
        <f t="shared" si="0"/>
        <v>0</v>
      </c>
      <c r="E48" s="123">
        <f>E50</f>
        <v>0</v>
      </c>
      <c r="F48" s="93"/>
      <c r="G48" s="91">
        <f t="shared" si="1"/>
        <v>0</v>
      </c>
      <c r="H48" s="69">
        <f>H50</f>
        <v>0</v>
      </c>
      <c r="I48" s="91">
        <f>I50</f>
        <v>0</v>
      </c>
      <c r="J48" s="94">
        <f t="shared" si="2"/>
        <v>0</v>
      </c>
      <c r="K48" s="138"/>
      <c r="L48" s="94"/>
      <c r="M48" s="94"/>
      <c r="N48" s="149"/>
      <c r="O48" s="94"/>
      <c r="P48" s="94"/>
      <c r="Q48" s="138"/>
      <c r="R48" s="94"/>
      <c r="S48" s="94"/>
      <c r="T48" s="138"/>
      <c r="U48" s="94"/>
      <c r="V48" s="95"/>
    </row>
    <row r="49" spans="1:22" ht="16.5" customHeight="1">
      <c r="A49" s="96"/>
      <c r="B49" s="97" t="s">
        <v>5</v>
      </c>
      <c r="C49" s="98"/>
      <c r="D49" s="91">
        <f t="shared" si="0"/>
        <v>0</v>
      </c>
      <c r="E49" s="124"/>
      <c r="F49" s="100"/>
      <c r="G49" s="91">
        <f t="shared" si="1"/>
        <v>0</v>
      </c>
      <c r="H49" s="72"/>
      <c r="I49" s="98"/>
      <c r="J49" s="94">
        <f t="shared" si="2"/>
        <v>0</v>
      </c>
      <c r="K49" s="141"/>
      <c r="L49" s="110"/>
      <c r="M49" s="110"/>
      <c r="N49" s="154"/>
      <c r="O49" s="110"/>
      <c r="P49" s="110"/>
      <c r="Q49" s="141"/>
      <c r="R49" s="110"/>
      <c r="S49" s="110"/>
      <c r="T49" s="141"/>
      <c r="U49" s="110"/>
      <c r="V49" s="111"/>
    </row>
    <row r="50" spans="1:22" s="87" customFormat="1" ht="52.5" customHeight="1">
      <c r="A50" s="104" t="s">
        <v>80</v>
      </c>
      <c r="B50" s="105" t="s">
        <v>81</v>
      </c>
      <c r="C50" s="106"/>
      <c r="D50" s="91">
        <f t="shared" si="0"/>
        <v>0</v>
      </c>
      <c r="E50" s="125"/>
      <c r="F50" s="107"/>
      <c r="G50" s="91">
        <f t="shared" si="1"/>
        <v>0</v>
      </c>
      <c r="H50" s="73"/>
      <c r="I50" s="106"/>
      <c r="J50" s="94">
        <f t="shared" si="2"/>
        <v>0</v>
      </c>
      <c r="K50" s="142"/>
      <c r="L50" s="112"/>
      <c r="M50" s="112"/>
      <c r="N50" s="155"/>
      <c r="O50" s="112"/>
      <c r="P50" s="112"/>
      <c r="Q50" s="142"/>
      <c r="R50" s="112"/>
      <c r="S50" s="112"/>
      <c r="T50" s="142"/>
      <c r="U50" s="112"/>
      <c r="V50" s="113"/>
    </row>
    <row r="51" spans="1:22" s="87" customFormat="1" ht="45.75" customHeight="1">
      <c r="A51" s="88" t="s">
        <v>82</v>
      </c>
      <c r="B51" s="89" t="s">
        <v>83</v>
      </c>
      <c r="C51" s="90" t="s">
        <v>84</v>
      </c>
      <c r="D51" s="91">
        <f t="shared" si="0"/>
        <v>12893890</v>
      </c>
      <c r="E51" s="123">
        <f>E53</f>
        <v>0</v>
      </c>
      <c r="F51" s="93">
        <v>12893890</v>
      </c>
      <c r="G51" s="91">
        <f t="shared" si="1"/>
        <v>0</v>
      </c>
      <c r="H51" s="74"/>
      <c r="I51" s="90">
        <f>I53</f>
        <v>0</v>
      </c>
      <c r="J51" s="94">
        <f t="shared" si="2"/>
        <v>0</v>
      </c>
      <c r="K51" s="143"/>
      <c r="L51" s="114"/>
      <c r="M51" s="114"/>
      <c r="N51" s="156"/>
      <c r="O51" s="114"/>
      <c r="P51" s="114"/>
      <c r="Q51" s="143"/>
      <c r="R51" s="114"/>
      <c r="S51" s="114"/>
      <c r="T51" s="143"/>
      <c r="U51" s="114"/>
      <c r="V51" s="113"/>
    </row>
    <row r="52" spans="1:22" ht="12.75" customHeight="1">
      <c r="A52" s="96"/>
      <c r="B52" s="97" t="s">
        <v>5</v>
      </c>
      <c r="C52" s="98"/>
      <c r="D52" s="91">
        <f t="shared" si="0"/>
        <v>0</v>
      </c>
      <c r="E52" s="124"/>
      <c r="F52" s="100"/>
      <c r="G52" s="91">
        <f t="shared" si="1"/>
        <v>0</v>
      </c>
      <c r="H52" s="72"/>
      <c r="I52" s="98"/>
      <c r="J52" s="94">
        <f t="shared" si="2"/>
        <v>0</v>
      </c>
      <c r="K52" s="141"/>
      <c r="L52" s="110"/>
      <c r="M52" s="110"/>
      <c r="N52" s="154"/>
      <c r="O52" s="110"/>
      <c r="P52" s="110"/>
      <c r="Q52" s="141"/>
      <c r="R52" s="110"/>
      <c r="S52" s="110"/>
      <c r="T52" s="141"/>
      <c r="U52" s="110"/>
      <c r="V52" s="111"/>
    </row>
    <row r="53" spans="1:22" s="87" customFormat="1" ht="46.5" customHeight="1">
      <c r="A53" s="104" t="s">
        <v>85</v>
      </c>
      <c r="B53" s="105" t="s">
        <v>86</v>
      </c>
      <c r="C53" s="106" t="s">
        <v>10</v>
      </c>
      <c r="D53" s="91">
        <f t="shared" si="0"/>
        <v>12893890</v>
      </c>
      <c r="E53" s="125"/>
      <c r="F53" s="107">
        <v>12893890</v>
      </c>
      <c r="G53" s="91">
        <f t="shared" si="1"/>
        <v>0</v>
      </c>
      <c r="H53" s="73"/>
      <c r="I53" s="106"/>
      <c r="J53" s="94">
        <f t="shared" si="2"/>
        <v>0</v>
      </c>
      <c r="K53" s="142"/>
      <c r="L53" s="112"/>
      <c r="M53" s="112"/>
      <c r="N53" s="155"/>
      <c r="O53" s="112"/>
      <c r="P53" s="112"/>
      <c r="Q53" s="142"/>
      <c r="R53" s="112"/>
      <c r="S53" s="112"/>
      <c r="T53" s="142"/>
      <c r="U53" s="112"/>
      <c r="V53" s="113"/>
    </row>
    <row r="54" spans="1:22" s="87" customFormat="1" ht="66.75" customHeight="1">
      <c r="A54" s="88" t="s">
        <v>87</v>
      </c>
      <c r="B54" s="89" t="s">
        <v>88</v>
      </c>
      <c r="C54" s="90" t="s">
        <v>89</v>
      </c>
      <c r="D54" s="91">
        <f t="shared" si="0"/>
        <v>1832129900</v>
      </c>
      <c r="E54" s="123">
        <f>E56+E57+E60</f>
        <v>1832129900</v>
      </c>
      <c r="F54" s="93"/>
      <c r="G54" s="91">
        <f t="shared" si="1"/>
        <v>1814607400</v>
      </c>
      <c r="H54" s="123">
        <f>H56+H57+H58+H59+H60</f>
        <v>1814607400</v>
      </c>
      <c r="I54" s="90">
        <f>I56+I57+I58+I59+I60</f>
        <v>0</v>
      </c>
      <c r="J54" s="94">
        <f t="shared" si="2"/>
        <v>2292836700</v>
      </c>
      <c r="K54" s="123">
        <f>K56+K57+K58+K59+K60</f>
        <v>2292836700</v>
      </c>
      <c r="L54" s="114"/>
      <c r="M54" s="114"/>
      <c r="N54" s="157">
        <f>N56+N57+N58+N59+N60</f>
        <v>478229300</v>
      </c>
      <c r="O54" s="114"/>
      <c r="P54" s="114"/>
      <c r="Q54" s="123">
        <f>Q56+Q57+Q58+Q59+Q60</f>
        <v>2292836700</v>
      </c>
      <c r="R54" s="114"/>
      <c r="S54" s="114"/>
      <c r="T54" s="123">
        <f>T56+T57+T58+T59+T60</f>
        <v>2292836700</v>
      </c>
      <c r="U54" s="114"/>
      <c r="V54" s="113"/>
    </row>
    <row r="55" spans="1:22" ht="12.75" customHeight="1">
      <c r="A55" s="96"/>
      <c r="B55" s="97" t="s">
        <v>5</v>
      </c>
      <c r="C55" s="98"/>
      <c r="D55" s="91">
        <f t="shared" si="0"/>
        <v>0</v>
      </c>
      <c r="E55" s="124"/>
      <c r="F55" s="100"/>
      <c r="G55" s="91">
        <f t="shared" si="1"/>
        <v>0</v>
      </c>
      <c r="H55" s="72"/>
      <c r="I55" s="98"/>
      <c r="J55" s="94">
        <f t="shared" si="2"/>
        <v>0</v>
      </c>
      <c r="K55" s="141"/>
      <c r="L55" s="110"/>
      <c r="M55" s="110"/>
      <c r="N55" s="154"/>
      <c r="O55" s="110"/>
      <c r="P55" s="110"/>
      <c r="Q55" s="141"/>
      <c r="R55" s="110"/>
      <c r="S55" s="110"/>
      <c r="T55" s="141"/>
      <c r="U55" s="110"/>
      <c r="V55" s="111"/>
    </row>
    <row r="56" spans="1:22" ht="41.25" customHeight="1">
      <c r="A56" s="96" t="s">
        <v>90</v>
      </c>
      <c r="B56" s="97" t="s">
        <v>91</v>
      </c>
      <c r="C56" s="98" t="s">
        <v>10</v>
      </c>
      <c r="D56" s="91">
        <f t="shared" si="0"/>
        <v>1825799100</v>
      </c>
      <c r="E56" s="124">
        <v>1825799100</v>
      </c>
      <c r="F56" s="100"/>
      <c r="G56" s="91">
        <f t="shared" si="1"/>
        <v>1811557000</v>
      </c>
      <c r="H56" s="124">
        <v>1811557000</v>
      </c>
      <c r="I56" s="98"/>
      <c r="J56" s="94">
        <f t="shared" si="2"/>
        <v>2292836700</v>
      </c>
      <c r="K56" s="141">
        <v>2292836700</v>
      </c>
      <c r="L56" s="110"/>
      <c r="M56" s="110"/>
      <c r="N56" s="158">
        <f>K56-H56</f>
        <v>481279700</v>
      </c>
      <c r="O56" s="110"/>
      <c r="P56" s="110"/>
      <c r="Q56" s="141">
        <v>2292836700</v>
      </c>
      <c r="R56" s="110"/>
      <c r="S56" s="110"/>
      <c r="T56" s="141">
        <v>2292836700</v>
      </c>
      <c r="U56" s="110"/>
      <c r="V56" s="111"/>
    </row>
    <row r="57" spans="1:22" ht="41.25" customHeight="1">
      <c r="A57" s="96">
        <v>1252</v>
      </c>
      <c r="B57" s="97" t="s">
        <v>708</v>
      </c>
      <c r="C57" s="98"/>
      <c r="D57" s="91">
        <f t="shared" si="0"/>
        <v>164300</v>
      </c>
      <c r="E57" s="124">
        <f>E58+E59</f>
        <v>164300</v>
      </c>
      <c r="F57" s="100"/>
      <c r="G57" s="91">
        <f t="shared" si="1"/>
        <v>0</v>
      </c>
      <c r="H57" s="72"/>
      <c r="I57" s="98"/>
      <c r="J57" s="94">
        <f t="shared" si="2"/>
        <v>0</v>
      </c>
      <c r="K57" s="141"/>
      <c r="L57" s="110"/>
      <c r="M57" s="110"/>
      <c r="N57" s="158">
        <f>K57-H57</f>
        <v>0</v>
      </c>
      <c r="O57" s="110"/>
      <c r="P57" s="110"/>
      <c r="Q57" s="141"/>
      <c r="R57" s="110"/>
      <c r="S57" s="110"/>
      <c r="T57" s="141"/>
      <c r="U57" s="110"/>
      <c r="V57" s="111"/>
    </row>
    <row r="58" spans="1:22" ht="41.25" customHeight="1">
      <c r="A58" s="96">
        <v>1253</v>
      </c>
      <c r="B58" s="97" t="s">
        <v>709</v>
      </c>
      <c r="C58" s="98"/>
      <c r="D58" s="91">
        <f t="shared" si="0"/>
        <v>164300</v>
      </c>
      <c r="E58" s="124">
        <v>164300</v>
      </c>
      <c r="F58" s="100"/>
      <c r="G58" s="91">
        <f t="shared" si="1"/>
        <v>0</v>
      </c>
      <c r="H58" s="72"/>
      <c r="I58" s="98"/>
      <c r="J58" s="94">
        <f t="shared" si="2"/>
        <v>0</v>
      </c>
      <c r="K58" s="141"/>
      <c r="L58" s="110"/>
      <c r="M58" s="110"/>
      <c r="N58" s="158">
        <f>K58-H58</f>
        <v>0</v>
      </c>
      <c r="O58" s="110"/>
      <c r="P58" s="110"/>
      <c r="Q58" s="141"/>
      <c r="R58" s="110"/>
      <c r="S58" s="110"/>
      <c r="T58" s="141"/>
      <c r="U58" s="110"/>
      <c r="V58" s="111"/>
    </row>
    <row r="59" spans="1:22" ht="27.75" customHeight="1">
      <c r="A59" s="96">
        <v>1254</v>
      </c>
      <c r="B59" s="97" t="s">
        <v>710</v>
      </c>
      <c r="C59" s="98"/>
      <c r="D59" s="91">
        <f t="shared" si="0"/>
        <v>0</v>
      </c>
      <c r="E59" s="124">
        <v>0</v>
      </c>
      <c r="F59" s="100"/>
      <c r="G59" s="91">
        <f t="shared" si="1"/>
        <v>0</v>
      </c>
      <c r="H59" s="72"/>
      <c r="I59" s="98"/>
      <c r="J59" s="94">
        <f t="shared" si="2"/>
        <v>0</v>
      </c>
      <c r="K59" s="141"/>
      <c r="L59" s="110"/>
      <c r="M59" s="110"/>
      <c r="N59" s="158">
        <f>K59-H59</f>
        <v>0</v>
      </c>
      <c r="O59" s="110"/>
      <c r="P59" s="110"/>
      <c r="Q59" s="141"/>
      <c r="R59" s="110"/>
      <c r="S59" s="110"/>
      <c r="T59" s="141"/>
      <c r="U59" s="110"/>
      <c r="V59" s="111"/>
    </row>
    <row r="60" spans="1:22" ht="28.5" customHeight="1">
      <c r="A60" s="96" t="s">
        <v>92</v>
      </c>
      <c r="B60" s="97" t="s">
        <v>711</v>
      </c>
      <c r="C60" s="98" t="s">
        <v>10</v>
      </c>
      <c r="D60" s="91">
        <f t="shared" si="0"/>
        <v>6166500</v>
      </c>
      <c r="E60" s="124">
        <v>6166500</v>
      </c>
      <c r="F60" s="100"/>
      <c r="G60" s="91">
        <f t="shared" si="1"/>
        <v>3050400</v>
      </c>
      <c r="H60" s="72">
        <v>3050400</v>
      </c>
      <c r="I60" s="98"/>
      <c r="J60" s="94">
        <f t="shared" si="2"/>
        <v>0</v>
      </c>
      <c r="K60" s="141"/>
      <c r="L60" s="110"/>
      <c r="M60" s="110"/>
      <c r="N60" s="158">
        <f>K60-H60</f>
        <v>-3050400</v>
      </c>
      <c r="O60" s="110"/>
      <c r="P60" s="110"/>
      <c r="Q60" s="141"/>
      <c r="R60" s="110"/>
      <c r="S60" s="110"/>
      <c r="T60" s="141"/>
      <c r="U60" s="110"/>
      <c r="V60" s="111"/>
    </row>
    <row r="61" spans="1:22" s="87" customFormat="1" ht="52.5" customHeight="1">
      <c r="A61" s="88" t="s">
        <v>94</v>
      </c>
      <c r="B61" s="89" t="s">
        <v>95</v>
      </c>
      <c r="C61" s="90" t="s">
        <v>96</v>
      </c>
      <c r="D61" s="91">
        <f t="shared" si="0"/>
        <v>370886615</v>
      </c>
      <c r="E61" s="123">
        <f>E63</f>
        <v>0</v>
      </c>
      <c r="F61" s="93">
        <f>F63</f>
        <v>370886615</v>
      </c>
      <c r="G61" s="91">
        <f t="shared" si="1"/>
        <v>871027800</v>
      </c>
      <c r="H61" s="74">
        <f>H63</f>
        <v>0</v>
      </c>
      <c r="I61" s="92">
        <f>I63</f>
        <v>871027800</v>
      </c>
      <c r="J61" s="94">
        <f t="shared" si="2"/>
        <v>0</v>
      </c>
      <c r="K61" s="143"/>
      <c r="L61" s="114"/>
      <c r="M61" s="114"/>
      <c r="N61" s="156"/>
      <c r="O61" s="114"/>
      <c r="P61" s="114"/>
      <c r="Q61" s="143"/>
      <c r="R61" s="114"/>
      <c r="S61" s="114"/>
      <c r="T61" s="143"/>
      <c r="U61" s="114"/>
      <c r="V61" s="113"/>
    </row>
    <row r="62" spans="1:22" ht="12.75" customHeight="1">
      <c r="A62" s="96"/>
      <c r="B62" s="97"/>
      <c r="C62" s="98"/>
      <c r="D62" s="91">
        <f t="shared" si="0"/>
        <v>0</v>
      </c>
      <c r="E62" s="124"/>
      <c r="F62" s="100"/>
      <c r="G62" s="91">
        <f t="shared" si="1"/>
        <v>0</v>
      </c>
      <c r="H62" s="72"/>
      <c r="I62" s="99"/>
      <c r="J62" s="94">
        <f t="shared" si="2"/>
        <v>0</v>
      </c>
      <c r="K62" s="141"/>
      <c r="L62" s="110"/>
      <c r="M62" s="110"/>
      <c r="N62" s="154"/>
      <c r="O62" s="110"/>
      <c r="P62" s="110"/>
      <c r="Q62" s="141"/>
      <c r="R62" s="110"/>
      <c r="S62" s="110"/>
      <c r="T62" s="141"/>
      <c r="U62" s="110"/>
      <c r="V62" s="111"/>
    </row>
    <row r="63" spans="1:22" ht="31.5" customHeight="1">
      <c r="A63" s="96" t="s">
        <v>97</v>
      </c>
      <c r="B63" s="97" t="s">
        <v>93</v>
      </c>
      <c r="C63" s="98" t="s">
        <v>10</v>
      </c>
      <c r="D63" s="91">
        <f t="shared" si="0"/>
        <v>370886615</v>
      </c>
      <c r="E63" s="124">
        <v>0</v>
      </c>
      <c r="F63" s="100">
        <v>370886615</v>
      </c>
      <c r="G63" s="91">
        <f t="shared" si="1"/>
        <v>871027800</v>
      </c>
      <c r="H63" s="72"/>
      <c r="I63" s="99">
        <v>871027800</v>
      </c>
      <c r="J63" s="94">
        <f t="shared" si="2"/>
        <v>0</v>
      </c>
      <c r="K63" s="141"/>
      <c r="L63" s="110"/>
      <c r="M63" s="110"/>
      <c r="N63" s="154">
        <f>K63-H63</f>
        <v>0</v>
      </c>
      <c r="O63" s="110"/>
      <c r="P63" s="110"/>
      <c r="Q63" s="141"/>
      <c r="R63" s="110"/>
      <c r="S63" s="110"/>
      <c r="T63" s="141"/>
      <c r="U63" s="110"/>
      <c r="V63" s="111"/>
    </row>
    <row r="64" spans="1:22" s="135" customFormat="1" ht="69" customHeight="1">
      <c r="A64" s="127" t="s">
        <v>99</v>
      </c>
      <c r="B64" s="128" t="s">
        <v>100</v>
      </c>
      <c r="C64" s="129" t="s">
        <v>101</v>
      </c>
      <c r="D64" s="130">
        <f t="shared" si="0"/>
        <v>676679797</v>
      </c>
      <c r="E64" s="131">
        <f>E68+E72+E76+E88+E91</f>
        <v>426168450</v>
      </c>
      <c r="F64" s="132">
        <v>250511347</v>
      </c>
      <c r="G64" s="130">
        <f t="shared" si="1"/>
        <v>855263980</v>
      </c>
      <c r="H64" s="131">
        <f>H68+H72+H76+H88+H91</f>
        <v>455263980</v>
      </c>
      <c r="I64" s="136">
        <f>I67+I68+I72+I76+I88+I91</f>
        <v>400000000</v>
      </c>
      <c r="J64" s="94">
        <f t="shared" si="2"/>
        <v>459511345</v>
      </c>
      <c r="K64" s="131">
        <f>K68+K72+K76+K88+K91</f>
        <v>459511345</v>
      </c>
      <c r="L64" s="133"/>
      <c r="M64" s="133"/>
      <c r="N64" s="159">
        <f>N68+N72+N76+N88+N91</f>
        <v>16247365</v>
      </c>
      <c r="O64" s="133"/>
      <c r="P64" s="133"/>
      <c r="Q64" s="131">
        <f>Q68+Q72+Q76+Q88+Q91</f>
        <v>459511345</v>
      </c>
      <c r="R64" s="133"/>
      <c r="S64" s="133"/>
      <c r="T64" s="131">
        <f>T68+T72+T76+T88+T91</f>
        <v>459511345</v>
      </c>
      <c r="U64" s="133"/>
      <c r="V64" s="134"/>
    </row>
    <row r="65" spans="1:22" ht="12.75" customHeight="1">
      <c r="A65" s="96"/>
      <c r="B65" s="97" t="s">
        <v>98</v>
      </c>
      <c r="C65" s="98"/>
      <c r="D65" s="91">
        <f t="shared" si="0"/>
        <v>0</v>
      </c>
      <c r="E65" s="124"/>
      <c r="F65" s="100"/>
      <c r="G65" s="91">
        <f t="shared" si="1"/>
        <v>0</v>
      </c>
      <c r="H65" s="124"/>
      <c r="I65" s="98"/>
      <c r="J65" s="94">
        <f t="shared" si="2"/>
        <v>0</v>
      </c>
      <c r="K65" s="141"/>
      <c r="L65" s="110"/>
      <c r="M65" s="110"/>
      <c r="N65" s="154"/>
      <c r="O65" s="110"/>
      <c r="P65" s="110"/>
      <c r="Q65" s="141"/>
      <c r="R65" s="110"/>
      <c r="S65" s="110"/>
      <c r="T65" s="141"/>
      <c r="U65" s="110"/>
      <c r="V65" s="111"/>
    </row>
    <row r="66" spans="1:22" ht="18" customHeight="1">
      <c r="A66" s="96"/>
      <c r="B66" s="97" t="s">
        <v>5</v>
      </c>
      <c r="C66" s="98"/>
      <c r="D66" s="91">
        <f t="shared" si="0"/>
        <v>0</v>
      </c>
      <c r="E66" s="124"/>
      <c r="F66" s="100"/>
      <c r="G66" s="91">
        <f t="shared" si="1"/>
        <v>0</v>
      </c>
      <c r="H66" s="124"/>
      <c r="I66" s="98"/>
      <c r="J66" s="94">
        <f t="shared" si="2"/>
        <v>0</v>
      </c>
      <c r="K66" s="141"/>
      <c r="L66" s="110"/>
      <c r="M66" s="110"/>
      <c r="N66" s="154"/>
      <c r="O66" s="110"/>
      <c r="P66" s="110"/>
      <c r="Q66" s="141"/>
      <c r="R66" s="110"/>
      <c r="S66" s="110"/>
      <c r="T66" s="141"/>
      <c r="U66" s="110"/>
      <c r="V66" s="111"/>
    </row>
    <row r="67" spans="1:22" ht="39" customHeight="1">
      <c r="A67" s="96" t="s">
        <v>103</v>
      </c>
      <c r="B67" s="89" t="s">
        <v>102</v>
      </c>
      <c r="C67" s="98"/>
      <c r="D67" s="91">
        <f t="shared" si="0"/>
        <v>0</v>
      </c>
      <c r="E67" s="124"/>
      <c r="F67" s="100"/>
      <c r="G67" s="91">
        <f t="shared" si="1"/>
        <v>0</v>
      </c>
      <c r="H67" s="124"/>
      <c r="I67" s="98"/>
      <c r="J67" s="94">
        <f t="shared" si="2"/>
        <v>0</v>
      </c>
      <c r="K67" s="141"/>
      <c r="L67" s="110"/>
      <c r="M67" s="110"/>
      <c r="N67" s="154"/>
      <c r="O67" s="110"/>
      <c r="P67" s="110"/>
      <c r="Q67" s="141"/>
      <c r="R67" s="110"/>
      <c r="S67" s="110"/>
      <c r="T67" s="141"/>
      <c r="U67" s="110"/>
      <c r="V67" s="111"/>
    </row>
    <row r="68" spans="1:22" s="87" customFormat="1" ht="44.25" customHeight="1">
      <c r="A68" s="88" t="s">
        <v>104</v>
      </c>
      <c r="B68" s="89" t="s">
        <v>105</v>
      </c>
      <c r="C68" s="90" t="s">
        <v>106</v>
      </c>
      <c r="D68" s="91">
        <f t="shared" si="0"/>
        <v>37455207</v>
      </c>
      <c r="E68" s="123">
        <f>E70+E71</f>
        <v>37455207</v>
      </c>
      <c r="F68" s="93"/>
      <c r="G68" s="91">
        <f t="shared" si="1"/>
        <v>41572910</v>
      </c>
      <c r="H68" s="123">
        <f>H70+H71</f>
        <v>41572910</v>
      </c>
      <c r="I68" s="90">
        <f>I70+I71</f>
        <v>0</v>
      </c>
      <c r="J68" s="94">
        <f t="shared" si="2"/>
        <v>40129645</v>
      </c>
      <c r="K68" s="143">
        <f>K70+K71</f>
        <v>40129645</v>
      </c>
      <c r="L68" s="114"/>
      <c r="M68" s="114"/>
      <c r="N68" s="156">
        <f>N70+N71</f>
        <v>-1443265</v>
      </c>
      <c r="O68" s="114"/>
      <c r="P68" s="114"/>
      <c r="Q68" s="143">
        <f>Q70+Q71</f>
        <v>40129645</v>
      </c>
      <c r="R68" s="114"/>
      <c r="S68" s="114"/>
      <c r="T68" s="143">
        <f>T70+T71</f>
        <v>40129645</v>
      </c>
      <c r="U68" s="114"/>
      <c r="V68" s="113"/>
    </row>
    <row r="69" spans="1:22" ht="12.75" customHeight="1">
      <c r="A69" s="96"/>
      <c r="B69" s="97" t="s">
        <v>5</v>
      </c>
      <c r="C69" s="98"/>
      <c r="D69" s="91">
        <f t="shared" si="0"/>
        <v>0</v>
      </c>
      <c r="E69" s="124"/>
      <c r="F69" s="100"/>
      <c r="G69" s="91">
        <f t="shared" si="1"/>
        <v>0</v>
      </c>
      <c r="H69" s="124"/>
      <c r="I69" s="98"/>
      <c r="J69" s="94">
        <f t="shared" si="2"/>
        <v>0</v>
      </c>
      <c r="K69" s="141"/>
      <c r="L69" s="110"/>
      <c r="M69" s="110"/>
      <c r="N69" s="154"/>
      <c r="O69" s="110"/>
      <c r="P69" s="110"/>
      <c r="Q69" s="141"/>
      <c r="R69" s="110"/>
      <c r="S69" s="110"/>
      <c r="T69" s="141"/>
      <c r="U69" s="110"/>
      <c r="V69" s="111"/>
    </row>
    <row r="70" spans="1:22" ht="36" customHeight="1">
      <c r="A70" s="96" t="s">
        <v>107</v>
      </c>
      <c r="B70" s="97" t="s">
        <v>108</v>
      </c>
      <c r="C70" s="98" t="s">
        <v>10</v>
      </c>
      <c r="D70" s="91">
        <f t="shared" si="0"/>
        <v>29200657</v>
      </c>
      <c r="E70" s="124">
        <v>29200657</v>
      </c>
      <c r="F70" s="100"/>
      <c r="G70" s="91">
        <f t="shared" si="1"/>
        <v>32115710</v>
      </c>
      <c r="H70" s="124">
        <v>32115710</v>
      </c>
      <c r="I70" s="98"/>
      <c r="J70" s="94">
        <f t="shared" si="2"/>
        <v>27031485</v>
      </c>
      <c r="K70" s="141">
        <v>27031485</v>
      </c>
      <c r="L70" s="110"/>
      <c r="M70" s="110"/>
      <c r="N70" s="154">
        <f>K70-H70</f>
        <v>-5084225</v>
      </c>
      <c r="O70" s="110"/>
      <c r="P70" s="110"/>
      <c r="Q70" s="141">
        <v>27031485</v>
      </c>
      <c r="R70" s="110"/>
      <c r="S70" s="110"/>
      <c r="T70" s="141">
        <v>27031485</v>
      </c>
      <c r="U70" s="110"/>
      <c r="V70" s="111"/>
    </row>
    <row r="71" spans="1:22" ht="18" customHeight="1">
      <c r="A71" s="96" t="s">
        <v>110</v>
      </c>
      <c r="B71" s="97" t="s">
        <v>716</v>
      </c>
      <c r="C71" s="98" t="s">
        <v>10</v>
      </c>
      <c r="D71" s="91">
        <f t="shared" si="0"/>
        <v>8254550</v>
      </c>
      <c r="E71" s="124">
        <v>8254550</v>
      </c>
      <c r="F71" s="100"/>
      <c r="G71" s="91">
        <f t="shared" si="1"/>
        <v>9457200</v>
      </c>
      <c r="H71" s="124">
        <v>9457200</v>
      </c>
      <c r="I71" s="98"/>
      <c r="J71" s="94">
        <f t="shared" si="2"/>
        <v>13098160</v>
      </c>
      <c r="K71" s="141">
        <v>13098160</v>
      </c>
      <c r="L71" s="110"/>
      <c r="M71" s="110"/>
      <c r="N71" s="154">
        <f>K71-H71</f>
        <v>3640960</v>
      </c>
      <c r="O71" s="110"/>
      <c r="P71" s="110"/>
      <c r="Q71" s="141">
        <v>13098160</v>
      </c>
      <c r="R71" s="110"/>
      <c r="S71" s="110"/>
      <c r="T71" s="141">
        <v>13098160</v>
      </c>
      <c r="U71" s="110"/>
      <c r="V71" s="111"/>
    </row>
    <row r="72" spans="1:22" s="87" customFormat="1" ht="50.25" customHeight="1">
      <c r="A72" s="88" t="s">
        <v>111</v>
      </c>
      <c r="B72" s="89" t="s">
        <v>112</v>
      </c>
      <c r="C72" s="90" t="s">
        <v>113</v>
      </c>
      <c r="D72" s="91">
        <f t="shared" si="0"/>
        <v>8658300</v>
      </c>
      <c r="E72" s="123">
        <f>E74+E75</f>
        <v>8658300</v>
      </c>
      <c r="F72" s="93"/>
      <c r="G72" s="91">
        <f t="shared" si="1"/>
        <v>6098000</v>
      </c>
      <c r="H72" s="123">
        <f>H74+H75</f>
        <v>6098000</v>
      </c>
      <c r="I72" s="90">
        <f>I74+I75</f>
        <v>0</v>
      </c>
      <c r="J72" s="94">
        <f t="shared" si="2"/>
        <v>8998000</v>
      </c>
      <c r="K72" s="123">
        <f>K74+K75</f>
        <v>8998000</v>
      </c>
      <c r="L72" s="114"/>
      <c r="M72" s="114"/>
      <c r="N72" s="157">
        <f>N74+N75</f>
        <v>2900000</v>
      </c>
      <c r="O72" s="114"/>
      <c r="P72" s="114"/>
      <c r="Q72" s="123">
        <f>Q74+Q75</f>
        <v>8998000</v>
      </c>
      <c r="R72" s="114"/>
      <c r="S72" s="114"/>
      <c r="T72" s="123">
        <f>T74+T75</f>
        <v>8998000</v>
      </c>
      <c r="U72" s="114"/>
      <c r="V72" s="113"/>
    </row>
    <row r="73" spans="1:22" ht="12.75" customHeight="1">
      <c r="A73" s="96"/>
      <c r="B73" s="97" t="s">
        <v>109</v>
      </c>
      <c r="C73" s="98"/>
      <c r="D73" s="91">
        <f t="shared" si="0"/>
        <v>0</v>
      </c>
      <c r="E73" s="124"/>
      <c r="F73" s="100"/>
      <c r="G73" s="91">
        <f t="shared" si="1"/>
        <v>0</v>
      </c>
      <c r="H73" s="124"/>
      <c r="I73" s="98"/>
      <c r="J73" s="94">
        <f t="shared" si="2"/>
        <v>0</v>
      </c>
      <c r="K73" s="141"/>
      <c r="L73" s="110"/>
      <c r="M73" s="110"/>
      <c r="N73" s="154"/>
      <c r="O73" s="110"/>
      <c r="P73" s="110"/>
      <c r="Q73" s="141"/>
      <c r="R73" s="110"/>
      <c r="S73" s="110"/>
      <c r="T73" s="141"/>
      <c r="U73" s="110"/>
      <c r="V73" s="111"/>
    </row>
    <row r="74" spans="1:22" ht="48" customHeight="1">
      <c r="A74" s="96" t="s">
        <v>114</v>
      </c>
      <c r="B74" s="97" t="s">
        <v>712</v>
      </c>
      <c r="C74" s="98"/>
      <c r="D74" s="91">
        <f t="shared" si="0"/>
        <v>5228300</v>
      </c>
      <c r="E74" s="124">
        <v>5228300</v>
      </c>
      <c r="F74" s="100"/>
      <c r="G74" s="91">
        <f t="shared" si="1"/>
        <v>3998000</v>
      </c>
      <c r="H74" s="124">
        <v>3998000</v>
      </c>
      <c r="I74" s="98"/>
      <c r="J74" s="94">
        <f t="shared" si="2"/>
        <v>3998000</v>
      </c>
      <c r="K74" s="141">
        <v>3998000</v>
      </c>
      <c r="L74" s="110"/>
      <c r="M74" s="110"/>
      <c r="N74" s="154">
        <f>K74-H74</f>
        <v>0</v>
      </c>
      <c r="O74" s="110"/>
      <c r="P74" s="110"/>
      <c r="Q74" s="141">
        <v>3998000</v>
      </c>
      <c r="R74" s="110"/>
      <c r="S74" s="110"/>
      <c r="T74" s="141">
        <v>3998000</v>
      </c>
      <c r="U74" s="110"/>
      <c r="V74" s="111"/>
    </row>
    <row r="75" spans="1:22" ht="54" customHeight="1">
      <c r="A75" s="96">
        <v>1343</v>
      </c>
      <c r="B75" s="97" t="s">
        <v>713</v>
      </c>
      <c r="C75" s="98"/>
      <c r="D75" s="91">
        <f aca="true" t="shared" si="4" ref="D75:D95">E75+F75</f>
        <v>3430000</v>
      </c>
      <c r="E75" s="124">
        <v>3430000</v>
      </c>
      <c r="F75" s="100"/>
      <c r="G75" s="91">
        <f aca="true" t="shared" si="5" ref="G75:G95">H75+I75</f>
        <v>2100000</v>
      </c>
      <c r="H75" s="124">
        <v>2100000</v>
      </c>
      <c r="I75" s="98"/>
      <c r="J75" s="94">
        <f aca="true" t="shared" si="6" ref="J75:J95">K75+L75</f>
        <v>5000000</v>
      </c>
      <c r="K75" s="141">
        <v>5000000</v>
      </c>
      <c r="L75" s="110"/>
      <c r="M75" s="110"/>
      <c r="N75" s="154">
        <f>K75-H75</f>
        <v>2900000</v>
      </c>
      <c r="O75" s="110"/>
      <c r="P75" s="110"/>
      <c r="Q75" s="141">
        <v>5000000</v>
      </c>
      <c r="R75" s="110"/>
      <c r="S75" s="110"/>
      <c r="T75" s="141">
        <v>5000000</v>
      </c>
      <c r="U75" s="110"/>
      <c r="V75" s="111"/>
    </row>
    <row r="76" spans="1:22" s="87" customFormat="1" ht="50.25" customHeight="1">
      <c r="A76" s="88" t="s">
        <v>115</v>
      </c>
      <c r="B76" s="89" t="s">
        <v>116</v>
      </c>
      <c r="C76" s="90" t="s">
        <v>117</v>
      </c>
      <c r="D76" s="91">
        <f t="shared" si="4"/>
        <v>340363444</v>
      </c>
      <c r="E76" s="123">
        <f>E77+E87</f>
        <v>340363444</v>
      </c>
      <c r="F76" s="93"/>
      <c r="G76" s="91">
        <f t="shared" si="5"/>
        <v>395593070</v>
      </c>
      <c r="H76" s="123">
        <f>H77+H87</f>
        <v>395593070</v>
      </c>
      <c r="I76" s="90">
        <f>I77+I78+I80+I81+I82+I83+I84+I85+I86+I87</f>
        <v>0</v>
      </c>
      <c r="J76" s="94">
        <f t="shared" si="6"/>
        <v>410383700</v>
      </c>
      <c r="K76" s="123">
        <f>K77+K87</f>
        <v>410383700</v>
      </c>
      <c r="L76" s="114"/>
      <c r="M76" s="114"/>
      <c r="N76" s="157">
        <f>N77+N87</f>
        <v>14790630</v>
      </c>
      <c r="O76" s="114"/>
      <c r="P76" s="114"/>
      <c r="Q76" s="123">
        <f>Q77+Q87</f>
        <v>410383700</v>
      </c>
      <c r="R76" s="114"/>
      <c r="S76" s="114"/>
      <c r="T76" s="123">
        <f>T77+T87</f>
        <v>410383700</v>
      </c>
      <c r="U76" s="114"/>
      <c r="V76" s="113"/>
    </row>
    <row r="77" spans="1:22" ht="72" customHeight="1">
      <c r="A77" s="96" t="s">
        <v>118</v>
      </c>
      <c r="B77" s="97" t="s">
        <v>119</v>
      </c>
      <c r="C77" s="98" t="s">
        <v>10</v>
      </c>
      <c r="D77" s="91">
        <f t="shared" si="4"/>
        <v>232252189</v>
      </c>
      <c r="E77" s="124">
        <v>232252189</v>
      </c>
      <c r="F77" s="100"/>
      <c r="G77" s="91">
        <f t="shared" si="5"/>
        <v>345593070</v>
      </c>
      <c r="H77" s="124">
        <f>H78+H79+H80+H81+H82+H83+H84+H85+H86</f>
        <v>345593070</v>
      </c>
      <c r="I77" s="98"/>
      <c r="J77" s="94">
        <f t="shared" si="6"/>
        <v>372383700</v>
      </c>
      <c r="K77" s="124">
        <f>K78+K79+K80+K81+K82+K83+K84+K85+K86</f>
        <v>372383700</v>
      </c>
      <c r="L77" s="110"/>
      <c r="M77" s="110"/>
      <c r="N77" s="160">
        <f>N78+N79+N80+N81+N82+N83+N84+N85+N86</f>
        <v>26790630</v>
      </c>
      <c r="O77" s="110"/>
      <c r="P77" s="110"/>
      <c r="Q77" s="124">
        <f>Q78+Q79+Q80+Q81+Q82+Q83+Q84+Q85+Q86</f>
        <v>372383700</v>
      </c>
      <c r="R77" s="110"/>
      <c r="S77" s="110"/>
      <c r="T77" s="124">
        <f>T78+T79+T80+T81+T82+T83+T84+T85+T86</f>
        <v>372383700</v>
      </c>
      <c r="U77" s="110"/>
      <c r="V77" s="111"/>
    </row>
    <row r="78" spans="1:22" ht="57" customHeight="1">
      <c r="A78" s="96" t="s">
        <v>120</v>
      </c>
      <c r="B78" s="97" t="s">
        <v>121</v>
      </c>
      <c r="C78" s="98" t="s">
        <v>10</v>
      </c>
      <c r="D78" s="91">
        <f t="shared" si="4"/>
        <v>0</v>
      </c>
      <c r="E78" s="124">
        <v>0</v>
      </c>
      <c r="F78" s="100"/>
      <c r="G78" s="91">
        <f t="shared" si="5"/>
        <v>5050000</v>
      </c>
      <c r="H78" s="124">
        <v>5050000</v>
      </c>
      <c r="I78" s="98"/>
      <c r="J78" s="94">
        <f t="shared" si="6"/>
        <v>0</v>
      </c>
      <c r="K78" s="141"/>
      <c r="L78" s="110"/>
      <c r="M78" s="110"/>
      <c r="N78" s="154">
        <f>K78-H78</f>
        <v>-5050000</v>
      </c>
      <c r="O78" s="110"/>
      <c r="P78" s="110"/>
      <c r="Q78" s="141"/>
      <c r="R78" s="110"/>
      <c r="S78" s="110"/>
      <c r="T78" s="141"/>
      <c r="U78" s="110"/>
      <c r="V78" s="111"/>
    </row>
    <row r="79" spans="1:22" ht="67.5" customHeight="1">
      <c r="A79" s="96" t="s">
        <v>123</v>
      </c>
      <c r="B79" s="97" t="s">
        <v>122</v>
      </c>
      <c r="C79" s="98" t="s">
        <v>10</v>
      </c>
      <c r="D79" s="91">
        <f t="shared" si="4"/>
        <v>3791500</v>
      </c>
      <c r="E79" s="124">
        <v>3791500</v>
      </c>
      <c r="F79" s="100"/>
      <c r="G79" s="91">
        <f t="shared" si="5"/>
        <v>5000000</v>
      </c>
      <c r="H79" s="124">
        <v>5000000</v>
      </c>
      <c r="I79" s="98"/>
      <c r="J79" s="94">
        <f t="shared" si="6"/>
        <v>4000000</v>
      </c>
      <c r="K79" s="141">
        <v>4000000</v>
      </c>
      <c r="L79" s="110"/>
      <c r="M79" s="110"/>
      <c r="N79" s="154">
        <f aca="true" t="shared" si="7" ref="N79:N87">K79-H79</f>
        <v>-1000000</v>
      </c>
      <c r="O79" s="110"/>
      <c r="P79" s="110"/>
      <c r="Q79" s="141">
        <v>4000000</v>
      </c>
      <c r="R79" s="110"/>
      <c r="S79" s="110"/>
      <c r="T79" s="141">
        <v>4000000</v>
      </c>
      <c r="U79" s="110"/>
      <c r="V79" s="111"/>
    </row>
    <row r="80" spans="1:22" ht="31.5" customHeight="1">
      <c r="A80" s="96" t="s">
        <v>124</v>
      </c>
      <c r="B80" s="97" t="s">
        <v>125</v>
      </c>
      <c r="C80" s="98" t="s">
        <v>10</v>
      </c>
      <c r="D80" s="91">
        <f t="shared" si="4"/>
        <v>4055750</v>
      </c>
      <c r="E80" s="124">
        <v>4055750</v>
      </c>
      <c r="F80" s="100"/>
      <c r="G80" s="91">
        <f t="shared" si="5"/>
        <v>13000000</v>
      </c>
      <c r="H80" s="124">
        <v>13000000</v>
      </c>
      <c r="I80" s="98"/>
      <c r="J80" s="94">
        <f t="shared" si="6"/>
        <v>640000</v>
      </c>
      <c r="K80" s="141">
        <v>640000</v>
      </c>
      <c r="L80" s="110"/>
      <c r="M80" s="110"/>
      <c r="N80" s="154">
        <f t="shared" si="7"/>
        <v>-12360000</v>
      </c>
      <c r="O80" s="110"/>
      <c r="P80" s="110"/>
      <c r="Q80" s="141">
        <v>640000</v>
      </c>
      <c r="R80" s="110"/>
      <c r="S80" s="110"/>
      <c r="T80" s="141">
        <v>640000</v>
      </c>
      <c r="U80" s="110"/>
      <c r="V80" s="111"/>
    </row>
    <row r="81" spans="1:22" ht="39" customHeight="1">
      <c r="A81" s="96" t="s">
        <v>126</v>
      </c>
      <c r="B81" s="97" t="s">
        <v>127</v>
      </c>
      <c r="C81" s="98" t="s">
        <v>10</v>
      </c>
      <c r="D81" s="91">
        <f t="shared" si="4"/>
        <v>104534649</v>
      </c>
      <c r="E81" s="124">
        <v>104534649</v>
      </c>
      <c r="F81" s="100"/>
      <c r="G81" s="91">
        <f t="shared" si="5"/>
        <v>160255000</v>
      </c>
      <c r="H81" s="124">
        <v>160255000</v>
      </c>
      <c r="I81" s="98"/>
      <c r="J81" s="94">
        <f t="shared" si="6"/>
        <v>165010000</v>
      </c>
      <c r="K81" s="141">
        <v>165010000</v>
      </c>
      <c r="L81" s="110"/>
      <c r="M81" s="110"/>
      <c r="N81" s="154">
        <f t="shared" si="7"/>
        <v>4755000</v>
      </c>
      <c r="O81" s="110"/>
      <c r="P81" s="110"/>
      <c r="Q81" s="141">
        <v>165010000</v>
      </c>
      <c r="R81" s="110"/>
      <c r="S81" s="110"/>
      <c r="T81" s="141">
        <v>165010000</v>
      </c>
      <c r="U81" s="110"/>
      <c r="V81" s="111"/>
    </row>
    <row r="82" spans="1:22" s="146" customFormat="1" ht="30" customHeight="1">
      <c r="A82" s="96" t="s">
        <v>128</v>
      </c>
      <c r="B82" s="97" t="s">
        <v>129</v>
      </c>
      <c r="C82" s="98" t="s">
        <v>10</v>
      </c>
      <c r="D82" s="91">
        <f t="shared" si="4"/>
        <v>104895230</v>
      </c>
      <c r="E82" s="124">
        <v>104895230</v>
      </c>
      <c r="F82" s="100"/>
      <c r="G82" s="91">
        <f t="shared" si="5"/>
        <v>158748300</v>
      </c>
      <c r="H82" s="124">
        <v>158748300</v>
      </c>
      <c r="I82" s="98"/>
      <c r="J82" s="94">
        <f t="shared" si="6"/>
        <v>154540000</v>
      </c>
      <c r="K82" s="141">
        <v>154540000</v>
      </c>
      <c r="L82" s="110"/>
      <c r="M82" s="110"/>
      <c r="N82" s="154">
        <f t="shared" si="7"/>
        <v>-4208300</v>
      </c>
      <c r="O82" s="110"/>
      <c r="P82" s="110"/>
      <c r="Q82" s="141">
        <v>154540000</v>
      </c>
      <c r="R82" s="110"/>
      <c r="S82" s="110"/>
      <c r="T82" s="141">
        <v>154540000</v>
      </c>
      <c r="U82" s="110"/>
      <c r="V82" s="145"/>
    </row>
    <row r="83" spans="1:22" s="146" customFormat="1" ht="48.75" customHeight="1">
      <c r="A83" s="96" t="s">
        <v>130</v>
      </c>
      <c r="B83" s="97" t="s">
        <v>131</v>
      </c>
      <c r="C83" s="98" t="s">
        <v>10</v>
      </c>
      <c r="D83" s="91">
        <f t="shared" si="4"/>
        <v>14095850</v>
      </c>
      <c r="E83" s="124">
        <v>14095850</v>
      </c>
      <c r="F83" s="100"/>
      <c r="G83" s="91">
        <f t="shared" si="5"/>
        <v>0</v>
      </c>
      <c r="H83" s="124"/>
      <c r="I83" s="98"/>
      <c r="J83" s="94">
        <f t="shared" si="6"/>
        <v>17618700</v>
      </c>
      <c r="K83" s="141">
        <v>17618700</v>
      </c>
      <c r="L83" s="110"/>
      <c r="M83" s="110"/>
      <c r="N83" s="154">
        <f t="shared" si="7"/>
        <v>17618700</v>
      </c>
      <c r="O83" s="110"/>
      <c r="P83" s="110"/>
      <c r="Q83" s="141">
        <v>17618700</v>
      </c>
      <c r="R83" s="110"/>
      <c r="S83" s="110"/>
      <c r="T83" s="141">
        <v>17618700</v>
      </c>
      <c r="U83" s="110"/>
      <c r="V83" s="145"/>
    </row>
    <row r="84" spans="1:22" ht="28.5" customHeight="1">
      <c r="A84" s="96" t="s">
        <v>132</v>
      </c>
      <c r="B84" s="97" t="s">
        <v>714</v>
      </c>
      <c r="C84" s="98" t="s">
        <v>10</v>
      </c>
      <c r="D84" s="91">
        <f t="shared" si="4"/>
        <v>5000</v>
      </c>
      <c r="E84" s="124">
        <v>5000</v>
      </c>
      <c r="F84" s="100"/>
      <c r="G84" s="91">
        <f t="shared" si="5"/>
        <v>0</v>
      </c>
      <c r="H84" s="124"/>
      <c r="I84" s="98"/>
      <c r="J84" s="94">
        <f t="shared" si="6"/>
        <v>0</v>
      </c>
      <c r="K84" s="141"/>
      <c r="L84" s="110"/>
      <c r="M84" s="110"/>
      <c r="N84" s="154">
        <f t="shared" si="7"/>
        <v>0</v>
      </c>
      <c r="O84" s="110"/>
      <c r="P84" s="110"/>
      <c r="Q84" s="141"/>
      <c r="R84" s="110"/>
      <c r="S84" s="110"/>
      <c r="T84" s="141"/>
      <c r="U84" s="110"/>
      <c r="V84" s="111"/>
    </row>
    <row r="85" spans="1:22" ht="24" customHeight="1">
      <c r="A85" s="96" t="s">
        <v>133</v>
      </c>
      <c r="B85" s="97" t="s">
        <v>134</v>
      </c>
      <c r="C85" s="98" t="s">
        <v>10</v>
      </c>
      <c r="D85" s="91">
        <f t="shared" si="4"/>
        <v>361210</v>
      </c>
      <c r="E85" s="124">
        <v>361210</v>
      </c>
      <c r="F85" s="100"/>
      <c r="G85" s="91">
        <f t="shared" si="5"/>
        <v>1320000</v>
      </c>
      <c r="H85" s="124">
        <v>1320000</v>
      </c>
      <c r="I85" s="98"/>
      <c r="J85" s="94">
        <f t="shared" si="6"/>
        <v>75000</v>
      </c>
      <c r="K85" s="141">
        <v>75000</v>
      </c>
      <c r="L85" s="110"/>
      <c r="M85" s="110"/>
      <c r="N85" s="154">
        <f t="shared" si="7"/>
        <v>-1245000</v>
      </c>
      <c r="O85" s="110"/>
      <c r="P85" s="110"/>
      <c r="Q85" s="141">
        <v>75000</v>
      </c>
      <c r="R85" s="110"/>
      <c r="S85" s="110"/>
      <c r="T85" s="141">
        <v>75000</v>
      </c>
      <c r="U85" s="110"/>
      <c r="V85" s="111"/>
    </row>
    <row r="86" spans="1:22" ht="24" customHeight="1">
      <c r="A86" s="96" t="s">
        <v>135</v>
      </c>
      <c r="B86" s="97" t="s">
        <v>717</v>
      </c>
      <c r="C86" s="98" t="s">
        <v>10</v>
      </c>
      <c r="D86" s="91">
        <f t="shared" si="4"/>
        <v>513000</v>
      </c>
      <c r="E86" s="124">
        <v>513000</v>
      </c>
      <c r="F86" s="100"/>
      <c r="G86" s="91">
        <f t="shared" si="5"/>
        <v>2219770</v>
      </c>
      <c r="H86" s="124">
        <v>2219770</v>
      </c>
      <c r="I86" s="98"/>
      <c r="J86" s="94">
        <f t="shared" si="6"/>
        <v>30500000</v>
      </c>
      <c r="K86" s="141">
        <v>30500000</v>
      </c>
      <c r="L86" s="110"/>
      <c r="M86" s="110"/>
      <c r="N86" s="154">
        <f t="shared" si="7"/>
        <v>28280230</v>
      </c>
      <c r="O86" s="110"/>
      <c r="P86" s="110"/>
      <c r="Q86" s="141">
        <v>30500000</v>
      </c>
      <c r="R86" s="110"/>
      <c r="S86" s="110"/>
      <c r="T86" s="141">
        <v>30500000</v>
      </c>
      <c r="U86" s="110"/>
      <c r="V86" s="111"/>
    </row>
    <row r="87" spans="1:22" ht="36.75" customHeight="1">
      <c r="A87" s="96" t="s">
        <v>136</v>
      </c>
      <c r="B87" s="97" t="s">
        <v>137</v>
      </c>
      <c r="C87" s="98" t="s">
        <v>10</v>
      </c>
      <c r="D87" s="91">
        <f t="shared" si="4"/>
        <v>108111255</v>
      </c>
      <c r="E87" s="124">
        <v>108111255</v>
      </c>
      <c r="F87" s="100"/>
      <c r="G87" s="91">
        <f t="shared" si="5"/>
        <v>50000000</v>
      </c>
      <c r="H87" s="124">
        <v>50000000</v>
      </c>
      <c r="I87" s="98"/>
      <c r="J87" s="94">
        <f t="shared" si="6"/>
        <v>38000000</v>
      </c>
      <c r="K87" s="141">
        <v>38000000</v>
      </c>
      <c r="L87" s="110"/>
      <c r="M87" s="110"/>
      <c r="N87" s="154">
        <f t="shared" si="7"/>
        <v>-12000000</v>
      </c>
      <c r="O87" s="110"/>
      <c r="P87" s="110"/>
      <c r="Q87" s="141">
        <v>38000000</v>
      </c>
      <c r="R87" s="110"/>
      <c r="S87" s="110"/>
      <c r="T87" s="141">
        <v>38000000</v>
      </c>
      <c r="U87" s="110"/>
      <c r="V87" s="111"/>
    </row>
    <row r="88" spans="1:22" s="87" customFormat="1" ht="50.25" customHeight="1">
      <c r="A88" s="88" t="s">
        <v>138</v>
      </c>
      <c r="B88" s="89" t="s">
        <v>155</v>
      </c>
      <c r="C88" s="90" t="s">
        <v>139</v>
      </c>
      <c r="D88" s="91">
        <f t="shared" si="4"/>
        <v>3779072</v>
      </c>
      <c r="E88" s="123">
        <f>E89+E90</f>
        <v>3779072</v>
      </c>
      <c r="F88" s="93"/>
      <c r="G88" s="91">
        <f t="shared" si="5"/>
        <v>12000000</v>
      </c>
      <c r="H88" s="123">
        <f>H89+H90</f>
        <v>12000000</v>
      </c>
      <c r="I88" s="90">
        <f>I89+I90</f>
        <v>0</v>
      </c>
      <c r="J88" s="94">
        <f t="shared" si="6"/>
        <v>0</v>
      </c>
      <c r="K88" s="143"/>
      <c r="L88" s="114"/>
      <c r="M88" s="114"/>
      <c r="N88" s="156"/>
      <c r="O88" s="114"/>
      <c r="P88" s="114"/>
      <c r="Q88" s="143"/>
      <c r="R88" s="114"/>
      <c r="S88" s="114"/>
      <c r="T88" s="143"/>
      <c r="U88" s="114"/>
      <c r="V88" s="113"/>
    </row>
    <row r="89" spans="1:22" s="146" customFormat="1" ht="45.75" customHeight="1">
      <c r="A89" s="96" t="s">
        <v>140</v>
      </c>
      <c r="B89" s="97" t="s">
        <v>141</v>
      </c>
      <c r="C89" s="98" t="s">
        <v>10</v>
      </c>
      <c r="D89" s="91">
        <f t="shared" si="4"/>
        <v>3460730</v>
      </c>
      <c r="E89" s="124">
        <v>3460730</v>
      </c>
      <c r="F89" s="100"/>
      <c r="G89" s="91">
        <f t="shared" si="5"/>
        <v>12000000</v>
      </c>
      <c r="H89" s="124">
        <v>12000000</v>
      </c>
      <c r="I89" s="98"/>
      <c r="J89" s="94">
        <f t="shared" si="6"/>
        <v>5000000</v>
      </c>
      <c r="K89" s="141">
        <v>5000000</v>
      </c>
      <c r="L89" s="110"/>
      <c r="M89" s="110"/>
      <c r="N89" s="154">
        <f>K89-H89</f>
        <v>-7000000</v>
      </c>
      <c r="O89" s="110"/>
      <c r="P89" s="110"/>
      <c r="Q89" s="141">
        <v>5000000</v>
      </c>
      <c r="R89" s="110"/>
      <c r="S89" s="110"/>
      <c r="T89" s="141">
        <v>5000000</v>
      </c>
      <c r="U89" s="110"/>
      <c r="V89" s="145"/>
    </row>
    <row r="90" spans="1:22" ht="38.25" customHeight="1">
      <c r="A90" s="96" t="s">
        <v>142</v>
      </c>
      <c r="B90" s="97" t="s">
        <v>143</v>
      </c>
      <c r="C90" s="98" t="s">
        <v>10</v>
      </c>
      <c r="D90" s="91">
        <f t="shared" si="4"/>
        <v>318342</v>
      </c>
      <c r="E90" s="124">
        <v>318342</v>
      </c>
      <c r="F90" s="100"/>
      <c r="G90" s="91">
        <f t="shared" si="5"/>
        <v>0</v>
      </c>
      <c r="H90" s="124"/>
      <c r="I90" s="98"/>
      <c r="J90" s="94">
        <f t="shared" si="6"/>
        <v>0</v>
      </c>
      <c r="K90" s="141"/>
      <c r="L90" s="110"/>
      <c r="M90" s="110"/>
      <c r="N90" s="154">
        <f>K90-H90</f>
        <v>0</v>
      </c>
      <c r="O90" s="110"/>
      <c r="P90" s="110"/>
      <c r="Q90" s="141"/>
      <c r="R90" s="110"/>
      <c r="S90" s="110"/>
      <c r="T90" s="141"/>
      <c r="U90" s="110"/>
      <c r="V90" s="111"/>
    </row>
    <row r="91" spans="1:22" s="87" customFormat="1" ht="42" customHeight="1">
      <c r="A91" s="88" t="s">
        <v>144</v>
      </c>
      <c r="B91" s="89" t="s">
        <v>145</v>
      </c>
      <c r="C91" s="90" t="s">
        <v>146</v>
      </c>
      <c r="D91" s="91">
        <f t="shared" si="4"/>
        <v>286423774</v>
      </c>
      <c r="E91" s="123">
        <f>E93+E94+E95</f>
        <v>35912427</v>
      </c>
      <c r="F91" s="93">
        <f>F93+F94+F95</f>
        <v>250511347</v>
      </c>
      <c r="G91" s="91">
        <f t="shared" si="5"/>
        <v>400000000</v>
      </c>
      <c r="H91" s="123">
        <f>H93+H94+H95</f>
        <v>0</v>
      </c>
      <c r="I91" s="92">
        <f>I93+I94+I95</f>
        <v>400000000</v>
      </c>
      <c r="J91" s="94">
        <f t="shared" si="6"/>
        <v>0</v>
      </c>
      <c r="K91" s="123">
        <f>K93+K94+K95</f>
        <v>0</v>
      </c>
      <c r="L91" s="92">
        <f>L93+L94+L95</f>
        <v>0</v>
      </c>
      <c r="M91" s="114"/>
      <c r="N91" s="157">
        <f>N93+N94+N95</f>
        <v>0</v>
      </c>
      <c r="O91" s="92">
        <f>O93+O94+O95</f>
        <v>0</v>
      </c>
      <c r="P91" s="114"/>
      <c r="Q91" s="123">
        <f>Q93+Q94+Q95</f>
        <v>0</v>
      </c>
      <c r="R91" s="114"/>
      <c r="S91" s="114"/>
      <c r="T91" s="123">
        <f>T93+T94+T95</f>
        <v>0</v>
      </c>
      <c r="U91" s="114"/>
      <c r="V91" s="113"/>
    </row>
    <row r="92" spans="1:22" ht="12.75" customHeight="1">
      <c r="A92" s="96"/>
      <c r="B92" s="97" t="s">
        <v>5</v>
      </c>
      <c r="C92" s="98"/>
      <c r="D92" s="91">
        <f t="shared" si="4"/>
        <v>0</v>
      </c>
      <c r="E92" s="124"/>
      <c r="F92" s="100"/>
      <c r="G92" s="91">
        <f t="shared" si="5"/>
        <v>0</v>
      </c>
      <c r="H92" s="124"/>
      <c r="I92" s="99"/>
      <c r="J92" s="94">
        <f t="shared" si="6"/>
        <v>0</v>
      </c>
      <c r="K92" s="141"/>
      <c r="L92" s="110"/>
      <c r="M92" s="110"/>
      <c r="N92" s="154"/>
      <c r="O92" s="110"/>
      <c r="P92" s="110"/>
      <c r="Q92" s="141"/>
      <c r="R92" s="110"/>
      <c r="S92" s="110"/>
      <c r="T92" s="141"/>
      <c r="U92" s="110"/>
      <c r="V92" s="111"/>
    </row>
    <row r="93" spans="1:22" ht="26.25" customHeight="1">
      <c r="A93" s="96" t="s">
        <v>147</v>
      </c>
      <c r="B93" s="97" t="s">
        <v>715</v>
      </c>
      <c r="C93" s="98" t="s">
        <v>10</v>
      </c>
      <c r="D93" s="91">
        <f t="shared" si="4"/>
        <v>103170</v>
      </c>
      <c r="E93" s="124"/>
      <c r="F93" s="100">
        <v>103170</v>
      </c>
      <c r="G93" s="91">
        <f t="shared" si="5"/>
        <v>0</v>
      </c>
      <c r="H93" s="124"/>
      <c r="I93" s="99"/>
      <c r="J93" s="94">
        <f t="shared" si="6"/>
        <v>0</v>
      </c>
      <c r="K93" s="141"/>
      <c r="L93" s="110"/>
      <c r="M93" s="110"/>
      <c r="N93" s="154">
        <f>K93-H93</f>
        <v>0</v>
      </c>
      <c r="O93" s="110"/>
      <c r="P93" s="110"/>
      <c r="Q93" s="141"/>
      <c r="R93" s="110"/>
      <c r="S93" s="110"/>
      <c r="T93" s="141"/>
      <c r="U93" s="110"/>
      <c r="V93" s="111"/>
    </row>
    <row r="94" spans="1:22" ht="27" customHeight="1">
      <c r="A94" s="96" t="s">
        <v>148</v>
      </c>
      <c r="B94" s="97" t="s">
        <v>149</v>
      </c>
      <c r="C94" s="98" t="s">
        <v>10</v>
      </c>
      <c r="D94" s="91">
        <f t="shared" si="4"/>
        <v>250408177</v>
      </c>
      <c r="E94" s="124"/>
      <c r="F94" s="100">
        <v>250408177</v>
      </c>
      <c r="G94" s="91">
        <f t="shared" si="5"/>
        <v>400000000</v>
      </c>
      <c r="H94" s="124"/>
      <c r="I94" s="99">
        <v>400000000</v>
      </c>
      <c r="J94" s="94">
        <f t="shared" si="6"/>
        <v>0</v>
      </c>
      <c r="K94" s="141"/>
      <c r="L94" s="110"/>
      <c r="M94" s="110"/>
      <c r="N94" s="154">
        <f>K94-H94</f>
        <v>0</v>
      </c>
      <c r="O94" s="110"/>
      <c r="P94" s="110"/>
      <c r="Q94" s="141"/>
      <c r="R94" s="110"/>
      <c r="S94" s="110"/>
      <c r="T94" s="141"/>
      <c r="U94" s="110"/>
      <c r="V94" s="111"/>
    </row>
    <row r="95" spans="1:22" ht="39.75" customHeight="1" thickBot="1">
      <c r="A95" s="115" t="s">
        <v>150</v>
      </c>
      <c r="B95" s="116" t="s">
        <v>151</v>
      </c>
      <c r="C95" s="117" t="s">
        <v>10</v>
      </c>
      <c r="D95" s="91">
        <f t="shared" si="4"/>
        <v>35912427</v>
      </c>
      <c r="E95" s="126">
        <v>35912427</v>
      </c>
      <c r="F95" s="118"/>
      <c r="G95" s="91">
        <f t="shared" si="5"/>
        <v>0</v>
      </c>
      <c r="H95" s="126"/>
      <c r="I95" s="117"/>
      <c r="J95" s="94">
        <f t="shared" si="6"/>
        <v>0</v>
      </c>
      <c r="K95" s="144"/>
      <c r="L95" s="119"/>
      <c r="M95" s="119"/>
      <c r="N95" s="154">
        <f>K95-H95</f>
        <v>0</v>
      </c>
      <c r="O95" s="119"/>
      <c r="P95" s="119"/>
      <c r="Q95" s="144"/>
      <c r="R95" s="119"/>
      <c r="S95" s="119"/>
      <c r="T95" s="144"/>
      <c r="U95" s="119"/>
      <c r="V95" s="120"/>
    </row>
    <row r="96" spans="1:21" ht="23.25" customHeight="1">
      <c r="A96" s="121"/>
      <c r="B96" s="121"/>
      <c r="C96" s="121"/>
      <c r="D96" s="121"/>
      <c r="E96" s="121"/>
      <c r="F96" s="12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79"/>
      <c r="T96" s="81"/>
      <c r="U96" s="79"/>
    </row>
    <row r="97" spans="1:21" ht="10.5">
      <c r="A97" s="121"/>
      <c r="B97" s="121"/>
      <c r="C97" s="121"/>
      <c r="D97" s="121"/>
      <c r="E97" s="121"/>
      <c r="F97" s="12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79"/>
      <c r="T97" s="81"/>
      <c r="U97" s="79"/>
    </row>
    <row r="98" spans="1:21" ht="10.5">
      <c r="A98" s="121"/>
      <c r="B98" s="122"/>
      <c r="C98" s="121"/>
      <c r="D98" s="121"/>
      <c r="E98" s="121"/>
      <c r="F98" s="121"/>
      <c r="G98" s="121"/>
      <c r="H98" s="121"/>
      <c r="I98" s="12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0" ht="10.5">
      <c r="B99" s="122"/>
      <c r="K99" s="77"/>
      <c r="N99" s="77"/>
      <c r="Q99" s="77"/>
      <c r="T99" s="77"/>
    </row>
    <row r="100" spans="2:20" ht="10.5">
      <c r="B100" s="122"/>
      <c r="K100" s="77"/>
      <c r="N100" s="77"/>
      <c r="Q100" s="77"/>
      <c r="T100" s="77"/>
    </row>
    <row r="101" spans="11:20" ht="10.5">
      <c r="K101" s="77"/>
      <c r="N101" s="77"/>
      <c r="Q101" s="77"/>
      <c r="T101" s="77"/>
    </row>
    <row r="102" spans="11:20" ht="10.5">
      <c r="K102" s="77"/>
      <c r="N102" s="77"/>
      <c r="Q102" s="77"/>
      <c r="T102" s="77"/>
    </row>
    <row r="103" spans="11:20" ht="10.5">
      <c r="K103" s="77"/>
      <c r="N103" s="77"/>
      <c r="Q103" s="77"/>
      <c r="T103" s="77"/>
    </row>
    <row r="104" spans="11:20" ht="10.5">
      <c r="K104" s="77"/>
      <c r="N104" s="77"/>
      <c r="Q104" s="77"/>
      <c r="T104" s="77"/>
    </row>
    <row r="105" spans="11:20" ht="10.5">
      <c r="K105" s="77"/>
      <c r="N105" s="77"/>
      <c r="Q105" s="77"/>
      <c r="T105" s="77"/>
    </row>
    <row r="106" spans="11:20" ht="10.5">
      <c r="K106" s="77"/>
      <c r="N106" s="77"/>
      <c r="Q106" s="77"/>
      <c r="T106" s="77"/>
    </row>
    <row r="107" spans="11:20" ht="10.5">
      <c r="K107" s="77"/>
      <c r="N107" s="77"/>
      <c r="Q107" s="77"/>
      <c r="T107" s="77"/>
    </row>
    <row r="108" spans="11:20" ht="10.5">
      <c r="K108" s="77"/>
      <c r="N108" s="77"/>
      <c r="Q108" s="77"/>
      <c r="T108" s="77"/>
    </row>
    <row r="109" spans="11:20" ht="10.5">
      <c r="K109" s="77"/>
      <c r="N109" s="77"/>
      <c r="Q109" s="77"/>
      <c r="T109" s="77"/>
    </row>
    <row r="110" spans="11:20" ht="10.5">
      <c r="K110" s="77"/>
      <c r="N110" s="77"/>
      <c r="Q110" s="77"/>
      <c r="T110" s="77"/>
    </row>
    <row r="111" spans="11:20" ht="10.5">
      <c r="K111" s="77"/>
      <c r="N111" s="77"/>
      <c r="Q111" s="77"/>
      <c r="T111" s="77"/>
    </row>
    <row r="112" spans="11:20" ht="10.5">
      <c r="K112" s="77"/>
      <c r="N112" s="77"/>
      <c r="Q112" s="77"/>
      <c r="T112" s="77"/>
    </row>
    <row r="113" spans="11:20" ht="10.5">
      <c r="K113" s="77"/>
      <c r="N113" s="77"/>
      <c r="Q113" s="77"/>
      <c r="T113" s="77"/>
    </row>
    <row r="114" spans="11:20" ht="10.5">
      <c r="K114" s="77"/>
      <c r="N114" s="77"/>
      <c r="Q114" s="77"/>
      <c r="T114" s="77"/>
    </row>
    <row r="115" spans="11:20" ht="10.5">
      <c r="K115" s="77"/>
      <c r="N115" s="77"/>
      <c r="Q115" s="77"/>
      <c r="T115" s="77"/>
    </row>
    <row r="116" spans="11:20" ht="10.5">
      <c r="K116" s="77"/>
      <c r="N116" s="77"/>
      <c r="Q116" s="77"/>
      <c r="T116" s="77"/>
    </row>
    <row r="117" spans="11:20" ht="10.5">
      <c r="K117" s="77"/>
      <c r="N117" s="77"/>
      <c r="Q117" s="77"/>
      <c r="T117" s="77"/>
    </row>
    <row r="118" spans="11:20" ht="10.5">
      <c r="K118" s="77"/>
      <c r="N118" s="77"/>
      <c r="Q118" s="77"/>
      <c r="T118" s="77"/>
    </row>
    <row r="119" spans="11:20" ht="10.5">
      <c r="K119" s="77"/>
      <c r="N119" s="77"/>
      <c r="Q119" s="77"/>
      <c r="T119" s="77"/>
    </row>
    <row r="120" spans="11:20" ht="10.5">
      <c r="K120" s="77"/>
      <c r="N120" s="77"/>
      <c r="Q120" s="77"/>
      <c r="T120" s="77"/>
    </row>
    <row r="121" spans="11:20" ht="10.5">
      <c r="K121" s="77"/>
      <c r="N121" s="77"/>
      <c r="Q121" s="77"/>
      <c r="T121" s="77"/>
    </row>
    <row r="122" spans="11:20" ht="10.5">
      <c r="K122" s="77"/>
      <c r="N122" s="77"/>
      <c r="Q122" s="77"/>
      <c r="T122" s="77"/>
    </row>
    <row r="123" spans="11:20" ht="10.5">
      <c r="K123" s="77"/>
      <c r="N123" s="77"/>
      <c r="Q123" s="77"/>
      <c r="T123" s="77"/>
    </row>
    <row r="124" spans="11:20" ht="10.5">
      <c r="K124" s="77"/>
      <c r="N124" s="77"/>
      <c r="Q124" s="77"/>
      <c r="T124" s="77"/>
    </row>
    <row r="125" spans="11:20" ht="10.5">
      <c r="K125" s="77"/>
      <c r="N125" s="77"/>
      <c r="Q125" s="77"/>
      <c r="T125" s="77"/>
    </row>
    <row r="126" spans="11:20" ht="10.5">
      <c r="K126" s="77"/>
      <c r="N126" s="77"/>
      <c r="Q126" s="77"/>
      <c r="T126" s="77"/>
    </row>
    <row r="127" spans="11:20" ht="10.5">
      <c r="K127" s="77"/>
      <c r="N127" s="77"/>
      <c r="Q127" s="77"/>
      <c r="T127" s="77"/>
    </row>
    <row r="128" spans="11:20" ht="10.5">
      <c r="K128" s="77"/>
      <c r="N128" s="77"/>
      <c r="Q128" s="77"/>
      <c r="T128" s="77"/>
    </row>
    <row r="129" spans="11:20" ht="10.5">
      <c r="K129" s="77"/>
      <c r="N129" s="77"/>
      <c r="Q129" s="77"/>
      <c r="T129" s="77"/>
    </row>
    <row r="130" spans="11:20" ht="10.5">
      <c r="K130" s="77"/>
      <c r="N130" s="77"/>
      <c r="Q130" s="77"/>
      <c r="T130" s="77"/>
    </row>
    <row r="131" spans="11:20" ht="10.5">
      <c r="K131" s="77"/>
      <c r="N131" s="77"/>
      <c r="Q131" s="77"/>
      <c r="T131" s="77"/>
    </row>
    <row r="132" spans="11:20" ht="10.5">
      <c r="K132" s="77"/>
      <c r="N132" s="77"/>
      <c r="Q132" s="77"/>
      <c r="T132" s="77"/>
    </row>
    <row r="133" spans="11:20" ht="10.5">
      <c r="K133" s="77"/>
      <c r="N133" s="77"/>
      <c r="Q133" s="77"/>
      <c r="T133" s="77"/>
    </row>
    <row r="134" spans="11:20" ht="10.5">
      <c r="K134" s="77"/>
      <c r="N134" s="77"/>
      <c r="Q134" s="77"/>
      <c r="T134" s="77"/>
    </row>
    <row r="135" spans="11:20" ht="10.5">
      <c r="K135" s="77"/>
      <c r="N135" s="77"/>
      <c r="Q135" s="77"/>
      <c r="T135" s="77"/>
    </row>
    <row r="136" spans="11:20" ht="10.5">
      <c r="K136" s="77"/>
      <c r="N136" s="77"/>
      <c r="Q136" s="77"/>
      <c r="T136" s="77"/>
    </row>
    <row r="137" spans="11:20" ht="10.5">
      <c r="K137" s="77"/>
      <c r="N137" s="77"/>
      <c r="Q137" s="77"/>
      <c r="T137" s="77"/>
    </row>
    <row r="138" spans="11:20" ht="10.5">
      <c r="K138" s="77"/>
      <c r="N138" s="77"/>
      <c r="Q138" s="77"/>
      <c r="T138" s="77"/>
    </row>
    <row r="139" spans="11:20" ht="10.5">
      <c r="K139" s="77"/>
      <c r="N139" s="77"/>
      <c r="Q139" s="77"/>
      <c r="T139" s="77"/>
    </row>
    <row r="140" spans="11:20" ht="10.5">
      <c r="K140" s="77"/>
      <c r="N140" s="77"/>
      <c r="Q140" s="77"/>
      <c r="T140" s="77"/>
    </row>
    <row r="141" spans="11:20" ht="10.5">
      <c r="K141" s="77"/>
      <c r="N141" s="77"/>
      <c r="Q141" s="77"/>
      <c r="T141" s="77"/>
    </row>
    <row r="142" spans="11:20" ht="10.5">
      <c r="K142" s="77"/>
      <c r="N142" s="77"/>
      <c r="Q142" s="77"/>
      <c r="T142" s="77"/>
    </row>
    <row r="143" spans="11:20" ht="10.5">
      <c r="K143" s="77"/>
      <c r="N143" s="77"/>
      <c r="Q143" s="77"/>
      <c r="T143" s="77"/>
    </row>
    <row r="144" spans="11:20" ht="10.5">
      <c r="K144" s="77"/>
      <c r="N144" s="77"/>
      <c r="Q144" s="77"/>
      <c r="T144" s="77"/>
    </row>
    <row r="145" spans="11:20" ht="10.5">
      <c r="K145" s="77"/>
      <c r="N145" s="77"/>
      <c r="Q145" s="77"/>
      <c r="T145" s="77"/>
    </row>
    <row r="146" spans="11:20" ht="10.5">
      <c r="K146" s="77"/>
      <c r="N146" s="77"/>
      <c r="Q146" s="77"/>
      <c r="T146" s="77"/>
    </row>
    <row r="147" spans="11:20" ht="10.5">
      <c r="K147" s="77"/>
      <c r="N147" s="77"/>
      <c r="Q147" s="77"/>
      <c r="T147" s="77"/>
    </row>
    <row r="148" spans="11:20" ht="10.5">
      <c r="K148" s="77"/>
      <c r="N148" s="77"/>
      <c r="Q148" s="77"/>
      <c r="T148" s="77"/>
    </row>
    <row r="149" spans="11:20" ht="10.5">
      <c r="K149" s="77"/>
      <c r="N149" s="77"/>
      <c r="Q149" s="77"/>
      <c r="T149" s="77"/>
    </row>
    <row r="150" spans="11:20" ht="10.5">
      <c r="K150" s="77"/>
      <c r="N150" s="77"/>
      <c r="Q150" s="77"/>
      <c r="T150" s="77"/>
    </row>
    <row r="151" spans="11:20" ht="10.5">
      <c r="K151" s="77"/>
      <c r="N151" s="77"/>
      <c r="Q151" s="77"/>
      <c r="T151" s="77"/>
    </row>
    <row r="152" spans="11:20" ht="10.5">
      <c r="K152" s="77"/>
      <c r="N152" s="77"/>
      <c r="Q152" s="77"/>
      <c r="T152" s="77"/>
    </row>
    <row r="153" spans="11:20" ht="10.5">
      <c r="K153" s="77"/>
      <c r="N153" s="77"/>
      <c r="Q153" s="77"/>
      <c r="T153" s="77"/>
    </row>
    <row r="154" spans="11:20" ht="10.5">
      <c r="K154" s="77"/>
      <c r="N154" s="77"/>
      <c r="Q154" s="77"/>
      <c r="T154" s="77"/>
    </row>
    <row r="155" spans="11:20" ht="10.5">
      <c r="K155" s="77"/>
      <c r="N155" s="77"/>
      <c r="Q155" s="77"/>
      <c r="T155" s="77"/>
    </row>
    <row r="156" spans="11:20" ht="10.5">
      <c r="K156" s="77"/>
      <c r="N156" s="77"/>
      <c r="Q156" s="77"/>
      <c r="T156" s="77"/>
    </row>
    <row r="157" spans="11:20" ht="10.5">
      <c r="K157" s="77"/>
      <c r="N157" s="77"/>
      <c r="Q157" s="77"/>
      <c r="T157" s="77"/>
    </row>
    <row r="158" spans="11:20" ht="10.5">
      <c r="K158" s="77"/>
      <c r="N158" s="77"/>
      <c r="Q158" s="77"/>
      <c r="T158" s="77"/>
    </row>
    <row r="159" spans="11:20" ht="10.5">
      <c r="K159" s="77"/>
      <c r="N159" s="77"/>
      <c r="Q159" s="77"/>
      <c r="T159" s="77"/>
    </row>
    <row r="160" spans="11:20" ht="10.5">
      <c r="K160" s="77"/>
      <c r="N160" s="77"/>
      <c r="Q160" s="77"/>
      <c r="T160" s="77"/>
    </row>
    <row r="161" spans="11:20" ht="10.5">
      <c r="K161" s="77"/>
      <c r="N161" s="77"/>
      <c r="Q161" s="77"/>
      <c r="T161" s="77"/>
    </row>
    <row r="162" spans="11:20" ht="10.5">
      <c r="K162" s="77"/>
      <c r="N162" s="77"/>
      <c r="Q162" s="77"/>
      <c r="T162" s="77"/>
    </row>
    <row r="163" spans="11:20" ht="10.5">
      <c r="K163" s="77"/>
      <c r="N163" s="77"/>
      <c r="Q163" s="77"/>
      <c r="T163" s="77"/>
    </row>
    <row r="164" spans="11:20" ht="10.5">
      <c r="K164" s="77"/>
      <c r="N164" s="77"/>
      <c r="Q164" s="77"/>
      <c r="T164" s="77"/>
    </row>
    <row r="165" spans="11:20" ht="10.5">
      <c r="K165" s="77"/>
      <c r="N165" s="77"/>
      <c r="Q165" s="77"/>
      <c r="T165" s="77"/>
    </row>
    <row r="166" spans="11:20" ht="10.5">
      <c r="K166" s="77"/>
      <c r="N166" s="77"/>
      <c r="Q166" s="77"/>
      <c r="T166" s="77"/>
    </row>
    <row r="167" spans="11:20" ht="10.5">
      <c r="K167" s="77"/>
      <c r="N167" s="77"/>
      <c r="Q167" s="77"/>
      <c r="T167" s="77"/>
    </row>
    <row r="168" spans="11:20" ht="10.5">
      <c r="K168" s="77"/>
      <c r="N168" s="77"/>
      <c r="Q168" s="77"/>
      <c r="T168" s="77"/>
    </row>
    <row r="169" spans="11:20" ht="10.5">
      <c r="K169" s="77"/>
      <c r="N169" s="77"/>
      <c r="Q169" s="77"/>
      <c r="T169" s="77"/>
    </row>
    <row r="170" spans="11:20" ht="10.5">
      <c r="K170" s="77"/>
      <c r="N170" s="77"/>
      <c r="Q170" s="77"/>
      <c r="T170" s="77"/>
    </row>
    <row r="171" spans="11:20" ht="10.5">
      <c r="K171" s="77"/>
      <c r="N171" s="77"/>
      <c r="Q171" s="77"/>
      <c r="T171" s="77"/>
    </row>
    <row r="172" spans="11:20" ht="10.5">
      <c r="K172" s="77"/>
      <c r="N172" s="77"/>
      <c r="Q172" s="77"/>
      <c r="T172" s="77"/>
    </row>
    <row r="173" spans="11:20" ht="10.5">
      <c r="K173" s="77"/>
      <c r="N173" s="77"/>
      <c r="Q173" s="77"/>
      <c r="T173" s="77"/>
    </row>
    <row r="174" spans="11:20" ht="10.5">
      <c r="K174" s="77"/>
      <c r="N174" s="77"/>
      <c r="Q174" s="77"/>
      <c r="T174" s="77"/>
    </row>
    <row r="175" spans="11:20" ht="10.5">
      <c r="K175" s="77"/>
      <c r="N175" s="77"/>
      <c r="Q175" s="77"/>
      <c r="T175" s="77"/>
    </row>
    <row r="176" spans="11:20" ht="10.5">
      <c r="K176" s="77"/>
      <c r="N176" s="77"/>
      <c r="Q176" s="77"/>
      <c r="T176" s="77"/>
    </row>
    <row r="177" spans="11:20" ht="10.5">
      <c r="K177" s="77"/>
      <c r="N177" s="77"/>
      <c r="Q177" s="77"/>
      <c r="T177" s="77"/>
    </row>
    <row r="178" spans="11:20" ht="10.5">
      <c r="K178" s="77"/>
      <c r="N178" s="77"/>
      <c r="Q178" s="77"/>
      <c r="T178" s="77"/>
    </row>
    <row r="179" spans="11:20" ht="10.5">
      <c r="K179" s="77"/>
      <c r="N179" s="77"/>
      <c r="Q179" s="77"/>
      <c r="T179" s="77"/>
    </row>
    <row r="180" spans="11:20" ht="10.5">
      <c r="K180" s="77"/>
      <c r="N180" s="77"/>
      <c r="Q180" s="77"/>
      <c r="T180" s="77"/>
    </row>
    <row r="181" spans="11:20" ht="10.5">
      <c r="K181" s="77"/>
      <c r="N181" s="77"/>
      <c r="Q181" s="77"/>
      <c r="T181" s="77"/>
    </row>
    <row r="182" spans="11:20" ht="10.5">
      <c r="K182" s="77"/>
      <c r="N182" s="77"/>
      <c r="Q182" s="77"/>
      <c r="T182" s="77"/>
    </row>
    <row r="183" spans="11:20" ht="10.5">
      <c r="K183" s="77"/>
      <c r="N183" s="77"/>
      <c r="Q183" s="77"/>
      <c r="T183" s="77"/>
    </row>
    <row r="184" spans="11:20" ht="10.5">
      <c r="K184" s="77"/>
      <c r="N184" s="77"/>
      <c r="Q184" s="77"/>
      <c r="T184" s="77"/>
    </row>
    <row r="185" spans="11:20" ht="10.5">
      <c r="K185" s="77"/>
      <c r="N185" s="77"/>
      <c r="Q185" s="77"/>
      <c r="T185" s="77"/>
    </row>
    <row r="186" spans="11:20" ht="10.5">
      <c r="K186" s="77"/>
      <c r="N186" s="77"/>
      <c r="Q186" s="77"/>
      <c r="T186" s="77"/>
    </row>
    <row r="187" spans="11:20" ht="10.5">
      <c r="K187" s="77"/>
      <c r="N187" s="77"/>
      <c r="Q187" s="77"/>
      <c r="T187" s="77"/>
    </row>
    <row r="188" spans="11:20" ht="10.5">
      <c r="K188" s="77"/>
      <c r="N188" s="77"/>
      <c r="Q188" s="77"/>
      <c r="T188" s="77"/>
    </row>
    <row r="189" spans="11:20" ht="10.5">
      <c r="K189" s="77"/>
      <c r="N189" s="77"/>
      <c r="Q189" s="77"/>
      <c r="T189" s="77"/>
    </row>
    <row r="190" spans="11:20" ht="10.5">
      <c r="K190" s="77"/>
      <c r="N190" s="77"/>
      <c r="Q190" s="77"/>
      <c r="T190" s="77"/>
    </row>
    <row r="191" spans="11:20" ht="10.5">
      <c r="K191" s="77"/>
      <c r="N191" s="77"/>
      <c r="Q191" s="77"/>
      <c r="T191" s="77"/>
    </row>
    <row r="192" spans="11:20" ht="10.5">
      <c r="K192" s="77"/>
      <c r="N192" s="77"/>
      <c r="Q192" s="77"/>
      <c r="T192" s="77"/>
    </row>
    <row r="193" spans="11:20" ht="10.5">
      <c r="K193" s="77"/>
      <c r="N193" s="77"/>
      <c r="Q193" s="77"/>
      <c r="T193" s="77"/>
    </row>
    <row r="194" spans="11:20" ht="10.5">
      <c r="K194" s="77"/>
      <c r="N194" s="77"/>
      <c r="Q194" s="77"/>
      <c r="T194" s="77"/>
    </row>
    <row r="195" spans="11:20" ht="10.5">
      <c r="K195" s="77"/>
      <c r="N195" s="77"/>
      <c r="Q195" s="77"/>
      <c r="T195" s="77"/>
    </row>
    <row r="196" spans="11:20" ht="10.5">
      <c r="K196" s="77"/>
      <c r="N196" s="77"/>
      <c r="Q196" s="77"/>
      <c r="T196" s="77"/>
    </row>
    <row r="197" spans="11:20" ht="10.5">
      <c r="K197" s="77"/>
      <c r="N197" s="77"/>
      <c r="Q197" s="77"/>
      <c r="T197" s="77"/>
    </row>
    <row r="198" spans="11:20" ht="10.5">
      <c r="K198" s="77"/>
      <c r="N198" s="77"/>
      <c r="Q198" s="77"/>
      <c r="T198" s="77"/>
    </row>
    <row r="199" spans="11:20" ht="10.5">
      <c r="K199" s="77"/>
      <c r="N199" s="77"/>
      <c r="Q199" s="77"/>
      <c r="T199" s="77"/>
    </row>
    <row r="200" spans="11:20" ht="10.5">
      <c r="K200" s="77"/>
      <c r="N200" s="77"/>
      <c r="Q200" s="77"/>
      <c r="T200" s="77"/>
    </row>
    <row r="201" spans="11:20" ht="10.5">
      <c r="K201" s="77"/>
      <c r="N201" s="77"/>
      <c r="Q201" s="77"/>
      <c r="T201" s="77"/>
    </row>
    <row r="202" spans="11:20" ht="10.5">
      <c r="K202" s="77"/>
      <c r="N202" s="77"/>
      <c r="Q202" s="77"/>
      <c r="T202" s="77"/>
    </row>
    <row r="203" spans="11:20" ht="10.5">
      <c r="K203" s="77"/>
      <c r="N203" s="77"/>
      <c r="Q203" s="77"/>
      <c r="T203" s="77"/>
    </row>
    <row r="204" spans="11:20" ht="10.5">
      <c r="K204" s="77"/>
      <c r="N204" s="77"/>
      <c r="Q204" s="77"/>
      <c r="T204" s="77"/>
    </row>
    <row r="205" spans="11:20" ht="10.5">
      <c r="K205" s="77"/>
      <c r="N205" s="77"/>
      <c r="Q205" s="77"/>
      <c r="T205" s="77"/>
    </row>
    <row r="206" spans="11:20" ht="10.5">
      <c r="K206" s="77"/>
      <c r="N206" s="77"/>
      <c r="Q206" s="77"/>
      <c r="T206" s="77"/>
    </row>
    <row r="207" spans="11:20" ht="10.5">
      <c r="K207" s="77"/>
      <c r="N207" s="77"/>
      <c r="Q207" s="77"/>
      <c r="T207" s="77"/>
    </row>
    <row r="208" spans="11:20" ht="10.5">
      <c r="K208" s="77"/>
      <c r="N208" s="77"/>
      <c r="Q208" s="77"/>
      <c r="T208" s="77"/>
    </row>
    <row r="209" spans="11:20" ht="10.5">
      <c r="K209" s="77"/>
      <c r="N209" s="77"/>
      <c r="Q209" s="77"/>
      <c r="T209" s="77"/>
    </row>
    <row r="210" spans="11:20" ht="10.5">
      <c r="K210" s="77"/>
      <c r="N210" s="77"/>
      <c r="Q210" s="77"/>
      <c r="T210" s="77"/>
    </row>
    <row r="211" spans="11:20" ht="10.5">
      <c r="K211" s="77"/>
      <c r="N211" s="77"/>
      <c r="Q211" s="77"/>
      <c r="T211" s="77"/>
    </row>
    <row r="212" spans="11:20" ht="10.5">
      <c r="K212" s="77"/>
      <c r="N212" s="77"/>
      <c r="Q212" s="77"/>
      <c r="T212" s="77"/>
    </row>
    <row r="213" spans="11:20" ht="10.5">
      <c r="K213" s="77"/>
      <c r="N213" s="77"/>
      <c r="Q213" s="77"/>
      <c r="T213" s="77"/>
    </row>
    <row r="214" spans="11:20" ht="10.5">
      <c r="K214" s="77"/>
      <c r="N214" s="77"/>
      <c r="Q214" s="77"/>
      <c r="T214" s="77"/>
    </row>
    <row r="215" spans="11:20" ht="10.5">
      <c r="K215" s="77"/>
      <c r="N215" s="77"/>
      <c r="Q215" s="77"/>
      <c r="T215" s="77"/>
    </row>
    <row r="216" spans="11:20" ht="10.5">
      <c r="K216" s="77"/>
      <c r="N216" s="77"/>
      <c r="Q216" s="77"/>
      <c r="T216" s="77"/>
    </row>
    <row r="217" spans="11:20" ht="10.5">
      <c r="K217" s="77"/>
      <c r="N217" s="77"/>
      <c r="Q217" s="77"/>
      <c r="T217" s="77"/>
    </row>
    <row r="218" spans="11:20" ht="10.5">
      <c r="K218" s="77"/>
      <c r="N218" s="77"/>
      <c r="Q218" s="77"/>
      <c r="T218" s="77"/>
    </row>
    <row r="219" spans="11:20" ht="10.5">
      <c r="K219" s="77"/>
      <c r="N219" s="77"/>
      <c r="Q219" s="77"/>
      <c r="T219" s="77"/>
    </row>
    <row r="220" spans="11:20" ht="10.5">
      <c r="K220" s="77"/>
      <c r="N220" s="77"/>
      <c r="Q220" s="77"/>
      <c r="T220" s="77"/>
    </row>
    <row r="221" spans="11:20" ht="10.5">
      <c r="K221" s="77"/>
      <c r="N221" s="77"/>
      <c r="Q221" s="77"/>
      <c r="T221" s="77"/>
    </row>
    <row r="222" spans="11:20" ht="10.5">
      <c r="K222" s="77"/>
      <c r="N222" s="77"/>
      <c r="Q222" s="77"/>
      <c r="T222" s="77"/>
    </row>
    <row r="223" spans="11:20" ht="10.5">
      <c r="K223" s="77"/>
      <c r="N223" s="77"/>
      <c r="Q223" s="77"/>
      <c r="T223" s="77"/>
    </row>
    <row r="224" spans="11:20" ht="10.5">
      <c r="K224" s="77"/>
      <c r="N224" s="77"/>
      <c r="Q224" s="77"/>
      <c r="T224" s="77"/>
    </row>
    <row r="225" spans="11:20" ht="10.5">
      <c r="K225" s="77"/>
      <c r="N225" s="77"/>
      <c r="Q225" s="77"/>
      <c r="T225" s="77"/>
    </row>
    <row r="226" spans="11:20" ht="10.5">
      <c r="K226" s="77"/>
      <c r="N226" s="77"/>
      <c r="Q226" s="77"/>
      <c r="T226" s="77"/>
    </row>
    <row r="227" spans="11:20" ht="10.5">
      <c r="K227" s="77"/>
      <c r="N227" s="77"/>
      <c r="Q227" s="77"/>
      <c r="T227" s="77"/>
    </row>
    <row r="228" spans="11:20" ht="10.5">
      <c r="K228" s="77"/>
      <c r="N228" s="77"/>
      <c r="Q228" s="77"/>
      <c r="T228" s="77"/>
    </row>
    <row r="229" spans="11:20" ht="10.5">
      <c r="K229" s="77"/>
      <c r="N229" s="77"/>
      <c r="Q229" s="77"/>
      <c r="T229" s="77"/>
    </row>
    <row r="230" spans="11:20" ht="10.5">
      <c r="K230" s="77"/>
      <c r="N230" s="77"/>
      <c r="Q230" s="77"/>
      <c r="T230" s="77"/>
    </row>
    <row r="231" spans="11:20" ht="10.5">
      <c r="K231" s="77"/>
      <c r="N231" s="77"/>
      <c r="Q231" s="77"/>
      <c r="T231" s="77"/>
    </row>
    <row r="232" spans="11:20" ht="10.5">
      <c r="K232" s="77"/>
      <c r="N232" s="77"/>
      <c r="Q232" s="77"/>
      <c r="T232" s="77"/>
    </row>
    <row r="233" spans="11:20" ht="10.5">
      <c r="K233" s="77"/>
      <c r="N233" s="77"/>
      <c r="Q233" s="77"/>
      <c r="T233" s="77"/>
    </row>
    <row r="234" spans="11:20" ht="10.5">
      <c r="K234" s="77"/>
      <c r="N234" s="77"/>
      <c r="Q234" s="77"/>
      <c r="T234" s="77"/>
    </row>
    <row r="235" spans="11:20" ht="10.5">
      <c r="K235" s="77"/>
      <c r="N235" s="77"/>
      <c r="Q235" s="77"/>
      <c r="T235" s="77"/>
    </row>
    <row r="236" spans="11:20" ht="10.5">
      <c r="K236" s="77"/>
      <c r="N236" s="77"/>
      <c r="Q236" s="77"/>
      <c r="T236" s="77"/>
    </row>
    <row r="237" spans="11:20" ht="10.5">
      <c r="K237" s="77"/>
      <c r="N237" s="77"/>
      <c r="Q237" s="77"/>
      <c r="T237" s="77"/>
    </row>
    <row r="238" spans="11:20" ht="10.5">
      <c r="K238" s="77"/>
      <c r="N238" s="77"/>
      <c r="Q238" s="77"/>
      <c r="T238" s="77"/>
    </row>
    <row r="239" spans="11:20" ht="10.5">
      <c r="K239" s="77"/>
      <c r="N239" s="77"/>
      <c r="Q239" s="77"/>
      <c r="T239" s="77"/>
    </row>
    <row r="240" spans="11:20" ht="10.5">
      <c r="K240" s="77"/>
      <c r="N240" s="77"/>
      <c r="Q240" s="77"/>
      <c r="T240" s="77"/>
    </row>
    <row r="241" spans="11:20" ht="10.5">
      <c r="K241" s="77"/>
      <c r="N241" s="77"/>
      <c r="Q241" s="77"/>
      <c r="T241" s="77"/>
    </row>
    <row r="242" spans="11:20" ht="10.5">
      <c r="K242" s="77"/>
      <c r="N242" s="77"/>
      <c r="Q242" s="77"/>
      <c r="T242" s="77"/>
    </row>
    <row r="243" spans="11:20" ht="10.5">
      <c r="K243" s="77"/>
      <c r="N243" s="77"/>
      <c r="Q243" s="77"/>
      <c r="T243" s="77"/>
    </row>
    <row r="244" spans="11:20" ht="10.5">
      <c r="K244" s="77"/>
      <c r="N244" s="77"/>
      <c r="Q244" s="77"/>
      <c r="T244" s="77"/>
    </row>
    <row r="245" spans="11:20" ht="10.5">
      <c r="K245" s="77"/>
      <c r="N245" s="77"/>
      <c r="Q245" s="77"/>
      <c r="T245" s="77"/>
    </row>
    <row r="246" spans="11:20" ht="10.5">
      <c r="K246" s="77"/>
      <c r="N246" s="77"/>
      <c r="Q246" s="77"/>
      <c r="T246" s="77"/>
    </row>
    <row r="247" spans="11:20" ht="10.5">
      <c r="K247" s="77"/>
      <c r="N247" s="77"/>
      <c r="Q247" s="77"/>
      <c r="T247" s="77"/>
    </row>
    <row r="248" spans="11:20" ht="10.5">
      <c r="K248" s="77"/>
      <c r="N248" s="77"/>
      <c r="Q248" s="77"/>
      <c r="T248" s="77"/>
    </row>
    <row r="249" spans="11:20" ht="10.5">
      <c r="K249" s="77"/>
      <c r="N249" s="77"/>
      <c r="Q249" s="77"/>
      <c r="T249" s="77"/>
    </row>
    <row r="250" spans="11:20" ht="10.5">
      <c r="K250" s="77"/>
      <c r="N250" s="77"/>
      <c r="Q250" s="77"/>
      <c r="T250" s="77"/>
    </row>
    <row r="251" spans="11:20" ht="10.5">
      <c r="K251" s="77"/>
      <c r="N251" s="77"/>
      <c r="Q251" s="77"/>
      <c r="T251" s="77"/>
    </row>
    <row r="252" spans="11:20" ht="10.5">
      <c r="K252" s="77"/>
      <c r="N252" s="77"/>
      <c r="Q252" s="77"/>
      <c r="T252" s="77"/>
    </row>
    <row r="253" spans="11:20" ht="10.5">
      <c r="K253" s="77"/>
      <c r="N253" s="77"/>
      <c r="Q253" s="77"/>
      <c r="T253" s="77"/>
    </row>
    <row r="254" spans="11:20" ht="10.5">
      <c r="K254" s="77"/>
      <c r="N254" s="77"/>
      <c r="Q254" s="77"/>
      <c r="T254" s="77"/>
    </row>
    <row r="255" spans="11:20" ht="10.5">
      <c r="K255" s="77"/>
      <c r="N255" s="77"/>
      <c r="Q255" s="77"/>
      <c r="T255" s="77"/>
    </row>
    <row r="256" spans="11:20" ht="10.5">
      <c r="K256" s="77"/>
      <c r="N256" s="77"/>
      <c r="Q256" s="77"/>
      <c r="T256" s="77"/>
    </row>
    <row r="257" spans="11:20" ht="10.5">
      <c r="K257" s="77"/>
      <c r="N257" s="77"/>
      <c r="Q257" s="77"/>
      <c r="T257" s="77"/>
    </row>
    <row r="258" spans="11:20" ht="10.5">
      <c r="K258" s="77"/>
      <c r="N258" s="77"/>
      <c r="Q258" s="77"/>
      <c r="T258" s="77"/>
    </row>
    <row r="259" spans="11:20" ht="10.5">
      <c r="K259" s="77"/>
      <c r="N259" s="77"/>
      <c r="Q259" s="77"/>
      <c r="T259" s="77"/>
    </row>
    <row r="260" spans="11:20" ht="10.5">
      <c r="K260" s="77"/>
      <c r="N260" s="77"/>
      <c r="Q260" s="77"/>
      <c r="T260" s="77"/>
    </row>
    <row r="261" spans="11:20" ht="10.5">
      <c r="K261" s="77"/>
      <c r="N261" s="77"/>
      <c r="Q261" s="77"/>
      <c r="T261" s="77"/>
    </row>
    <row r="262" spans="11:20" ht="10.5">
      <c r="K262" s="77"/>
      <c r="N262" s="77"/>
      <c r="Q262" s="77"/>
      <c r="T262" s="77"/>
    </row>
    <row r="263" spans="11:20" ht="10.5">
      <c r="K263" s="77"/>
      <c r="N263" s="77"/>
      <c r="Q263" s="77"/>
      <c r="T263" s="77"/>
    </row>
    <row r="264" spans="11:20" ht="10.5">
      <c r="K264" s="77"/>
      <c r="N264" s="77"/>
      <c r="Q264" s="77"/>
      <c r="T264" s="77"/>
    </row>
    <row r="265" spans="11:20" ht="10.5">
      <c r="K265" s="77"/>
      <c r="N265" s="77"/>
      <c r="Q265" s="77"/>
      <c r="T265" s="77"/>
    </row>
    <row r="266" spans="11:20" ht="10.5">
      <c r="K266" s="77"/>
      <c r="N266" s="77"/>
      <c r="Q266" s="77"/>
      <c r="T266" s="77"/>
    </row>
    <row r="267" spans="11:20" ht="10.5">
      <c r="K267" s="77"/>
      <c r="N267" s="77"/>
      <c r="Q267" s="77"/>
      <c r="T267" s="77"/>
    </row>
    <row r="268" spans="11:20" ht="10.5">
      <c r="K268" s="77"/>
      <c r="N268" s="77"/>
      <c r="Q268" s="77"/>
      <c r="T268" s="77"/>
    </row>
    <row r="269" spans="11:20" ht="10.5">
      <c r="K269" s="77"/>
      <c r="N269" s="77"/>
      <c r="Q269" s="77"/>
      <c r="T269" s="77"/>
    </row>
    <row r="270" spans="11:20" ht="10.5">
      <c r="K270" s="77"/>
      <c r="N270" s="77"/>
      <c r="Q270" s="77"/>
      <c r="T270" s="77"/>
    </row>
    <row r="271" spans="11:20" ht="10.5">
      <c r="K271" s="77"/>
      <c r="N271" s="77"/>
      <c r="Q271" s="77"/>
      <c r="T271" s="77"/>
    </row>
    <row r="272" spans="11:20" ht="10.5">
      <c r="K272" s="77"/>
      <c r="N272" s="77"/>
      <c r="Q272" s="77"/>
      <c r="T272" s="77"/>
    </row>
    <row r="273" spans="11:20" ht="10.5">
      <c r="K273" s="77"/>
      <c r="N273" s="77"/>
      <c r="Q273" s="77"/>
      <c r="T273" s="77"/>
    </row>
    <row r="274" spans="11:20" ht="10.5">
      <c r="K274" s="77"/>
      <c r="N274" s="77"/>
      <c r="Q274" s="77"/>
      <c r="T274" s="77"/>
    </row>
    <row r="275" spans="11:20" ht="10.5">
      <c r="K275" s="77"/>
      <c r="N275" s="77"/>
      <c r="Q275" s="77"/>
      <c r="T275" s="77"/>
    </row>
    <row r="276" spans="11:20" ht="10.5">
      <c r="K276" s="77"/>
      <c r="N276" s="77"/>
      <c r="Q276" s="77"/>
      <c r="T276" s="77"/>
    </row>
    <row r="277" spans="11:20" ht="10.5">
      <c r="K277" s="77"/>
      <c r="N277" s="77"/>
      <c r="Q277" s="77"/>
      <c r="T277" s="77"/>
    </row>
    <row r="278" spans="11:20" ht="10.5">
      <c r="K278" s="77"/>
      <c r="N278" s="77"/>
      <c r="Q278" s="77"/>
      <c r="T278" s="77"/>
    </row>
    <row r="279" spans="11:20" ht="10.5">
      <c r="K279" s="77"/>
      <c r="N279" s="77"/>
      <c r="Q279" s="77"/>
      <c r="T279" s="77"/>
    </row>
    <row r="280" spans="11:20" ht="10.5">
      <c r="K280" s="77"/>
      <c r="N280" s="77"/>
      <c r="Q280" s="77"/>
      <c r="T280" s="77"/>
    </row>
    <row r="281" spans="11:20" ht="10.5">
      <c r="K281" s="77"/>
      <c r="N281" s="77"/>
      <c r="Q281" s="77"/>
      <c r="T281" s="77"/>
    </row>
    <row r="282" spans="11:20" ht="10.5">
      <c r="K282" s="77"/>
      <c r="N282" s="77"/>
      <c r="Q282" s="77"/>
      <c r="T282" s="77"/>
    </row>
    <row r="283" spans="11:20" ht="10.5">
      <c r="K283" s="77"/>
      <c r="N283" s="77"/>
      <c r="Q283" s="77"/>
      <c r="T283" s="77"/>
    </row>
    <row r="284" spans="11:20" ht="10.5">
      <c r="K284" s="77"/>
      <c r="N284" s="77"/>
      <c r="Q284" s="77"/>
      <c r="T284" s="77"/>
    </row>
    <row r="285" spans="11:20" ht="10.5">
      <c r="K285" s="77"/>
      <c r="N285" s="77"/>
      <c r="Q285" s="77"/>
      <c r="T285" s="77"/>
    </row>
    <row r="286" spans="11:20" ht="10.5">
      <c r="K286" s="77"/>
      <c r="N286" s="77"/>
      <c r="Q286" s="77"/>
      <c r="T286" s="77"/>
    </row>
    <row r="287" spans="11:20" ht="10.5">
      <c r="K287" s="77"/>
      <c r="N287" s="77"/>
      <c r="Q287" s="77"/>
      <c r="T287" s="77"/>
    </row>
    <row r="288" spans="11:20" ht="10.5">
      <c r="K288" s="77"/>
      <c r="N288" s="77"/>
      <c r="Q288" s="77"/>
      <c r="T288" s="77"/>
    </row>
    <row r="289" spans="11:20" ht="10.5">
      <c r="K289" s="77"/>
      <c r="N289" s="77"/>
      <c r="Q289" s="77"/>
      <c r="T289" s="77"/>
    </row>
    <row r="290" spans="11:20" ht="10.5">
      <c r="K290" s="77"/>
      <c r="N290" s="77"/>
      <c r="Q290" s="77"/>
      <c r="T290" s="77"/>
    </row>
    <row r="291" spans="11:20" ht="10.5">
      <c r="K291" s="77"/>
      <c r="N291" s="77"/>
      <c r="Q291" s="77"/>
      <c r="T291" s="77"/>
    </row>
    <row r="292" spans="11:20" ht="10.5">
      <c r="K292" s="77"/>
      <c r="N292" s="77"/>
      <c r="Q292" s="77"/>
      <c r="T292" s="77"/>
    </row>
    <row r="293" spans="11:20" ht="10.5">
      <c r="K293" s="77"/>
      <c r="N293" s="77"/>
      <c r="Q293" s="77"/>
      <c r="T293" s="77"/>
    </row>
    <row r="294" spans="11:20" ht="10.5">
      <c r="K294" s="77"/>
      <c r="N294" s="77"/>
      <c r="Q294" s="77"/>
      <c r="T294" s="77"/>
    </row>
    <row r="295" spans="11:20" ht="10.5">
      <c r="K295" s="77"/>
      <c r="N295" s="77"/>
      <c r="Q295" s="77"/>
      <c r="T295" s="77"/>
    </row>
    <row r="296" spans="11:20" ht="10.5">
      <c r="K296" s="77"/>
      <c r="N296" s="77"/>
      <c r="Q296" s="77"/>
      <c r="T296" s="77"/>
    </row>
    <row r="297" spans="11:20" ht="10.5">
      <c r="K297" s="77"/>
      <c r="N297" s="77"/>
      <c r="Q297" s="77"/>
      <c r="T297" s="77"/>
    </row>
    <row r="298" spans="11:20" ht="10.5">
      <c r="K298" s="77"/>
      <c r="N298" s="77"/>
      <c r="Q298" s="77"/>
      <c r="T298" s="77"/>
    </row>
    <row r="299" spans="11:20" ht="10.5">
      <c r="K299" s="77"/>
      <c r="N299" s="77"/>
      <c r="Q299" s="77"/>
      <c r="T299" s="77"/>
    </row>
    <row r="300" spans="11:20" ht="10.5">
      <c r="K300" s="77"/>
      <c r="N300" s="77"/>
      <c r="Q300" s="77"/>
      <c r="T300" s="77"/>
    </row>
    <row r="301" spans="11:20" ht="10.5">
      <c r="K301" s="77"/>
      <c r="N301" s="77"/>
      <c r="Q301" s="77"/>
      <c r="T301" s="77"/>
    </row>
    <row r="302" spans="11:20" ht="10.5">
      <c r="K302" s="77"/>
      <c r="N302" s="77"/>
      <c r="Q302" s="77"/>
      <c r="T302" s="77"/>
    </row>
    <row r="303" spans="11:20" ht="10.5">
      <c r="K303" s="77"/>
      <c r="N303" s="77"/>
      <c r="Q303" s="77"/>
      <c r="T303" s="77"/>
    </row>
    <row r="304" spans="11:20" ht="10.5">
      <c r="K304" s="77"/>
      <c r="N304" s="77"/>
      <c r="Q304" s="77"/>
      <c r="T304" s="77"/>
    </row>
    <row r="305" spans="11:20" ht="10.5">
      <c r="K305" s="77"/>
      <c r="N305" s="77"/>
      <c r="Q305" s="77"/>
      <c r="T305" s="77"/>
    </row>
    <row r="306" spans="11:20" ht="10.5">
      <c r="K306" s="77"/>
      <c r="N306" s="77"/>
      <c r="Q306" s="77"/>
      <c r="T306" s="77"/>
    </row>
    <row r="307" spans="11:20" ht="10.5">
      <c r="K307" s="77"/>
      <c r="N307" s="77"/>
      <c r="Q307" s="77"/>
      <c r="T307" s="77"/>
    </row>
    <row r="308" spans="11:20" ht="10.5">
      <c r="K308" s="77"/>
      <c r="N308" s="77"/>
      <c r="Q308" s="77"/>
      <c r="T308" s="77"/>
    </row>
    <row r="309" spans="11:20" ht="10.5">
      <c r="K309" s="77"/>
      <c r="N309" s="77"/>
      <c r="Q309" s="77"/>
      <c r="T309" s="77"/>
    </row>
    <row r="310" spans="11:20" ht="10.5">
      <c r="K310" s="77"/>
      <c r="N310" s="77"/>
      <c r="Q310" s="77"/>
      <c r="T310" s="77"/>
    </row>
    <row r="311" spans="11:20" ht="10.5">
      <c r="K311" s="77"/>
      <c r="N311" s="77"/>
      <c r="Q311" s="77"/>
      <c r="T311" s="77"/>
    </row>
    <row r="312" spans="11:20" ht="10.5">
      <c r="K312" s="77"/>
      <c r="N312" s="77"/>
      <c r="Q312" s="77"/>
      <c r="T312" s="77"/>
    </row>
    <row r="313" spans="11:20" ht="10.5">
      <c r="K313" s="77"/>
      <c r="N313" s="77"/>
      <c r="Q313" s="77"/>
      <c r="T313" s="77"/>
    </row>
    <row r="314" spans="11:20" ht="10.5">
      <c r="K314" s="77"/>
      <c r="N314" s="77"/>
      <c r="Q314" s="77"/>
      <c r="T314" s="77"/>
    </row>
    <row r="315" spans="11:20" ht="10.5">
      <c r="K315" s="77"/>
      <c r="N315" s="77"/>
      <c r="Q315" s="77"/>
      <c r="T315" s="77"/>
    </row>
    <row r="316" spans="11:20" ht="10.5">
      <c r="K316" s="77"/>
      <c r="N316" s="77"/>
      <c r="Q316" s="77"/>
      <c r="T316" s="77"/>
    </row>
    <row r="317" spans="11:20" ht="10.5">
      <c r="K317" s="77"/>
      <c r="N317" s="77"/>
      <c r="Q317" s="77"/>
      <c r="T317" s="77"/>
    </row>
    <row r="318" spans="11:20" ht="10.5">
      <c r="K318" s="77"/>
      <c r="N318" s="77"/>
      <c r="Q318" s="77"/>
      <c r="T318" s="77"/>
    </row>
    <row r="319" spans="11:20" ht="10.5">
      <c r="K319" s="77"/>
      <c r="N319" s="77"/>
      <c r="Q319" s="77"/>
      <c r="T319" s="77"/>
    </row>
    <row r="320" spans="11:20" ht="10.5">
      <c r="K320" s="77"/>
      <c r="N320" s="77"/>
      <c r="Q320" s="77"/>
      <c r="T320" s="77"/>
    </row>
    <row r="321" spans="11:20" ht="10.5">
      <c r="K321" s="77"/>
      <c r="N321" s="77"/>
      <c r="Q321" s="77"/>
      <c r="T321" s="77"/>
    </row>
    <row r="322" spans="11:20" ht="10.5">
      <c r="K322" s="77"/>
      <c r="N322" s="77"/>
      <c r="Q322" s="77"/>
      <c r="T322" s="77"/>
    </row>
    <row r="323" spans="11:20" ht="10.5">
      <c r="K323" s="77"/>
      <c r="N323" s="77"/>
      <c r="Q323" s="77"/>
      <c r="T323" s="77"/>
    </row>
    <row r="324" spans="11:20" ht="10.5">
      <c r="K324" s="77"/>
      <c r="N324" s="77"/>
      <c r="Q324" s="77"/>
      <c r="T324" s="77"/>
    </row>
    <row r="325" spans="11:20" ht="10.5">
      <c r="K325" s="77"/>
      <c r="N325" s="77"/>
      <c r="Q325" s="77"/>
      <c r="T325" s="77"/>
    </row>
    <row r="326" spans="11:20" ht="10.5">
      <c r="K326" s="77"/>
      <c r="N326" s="77"/>
      <c r="Q326" s="77"/>
      <c r="T326" s="77"/>
    </row>
    <row r="327" spans="11:20" ht="10.5">
      <c r="K327" s="77"/>
      <c r="N327" s="77"/>
      <c r="Q327" s="77"/>
      <c r="T327" s="77"/>
    </row>
    <row r="328" spans="11:20" ht="10.5">
      <c r="K328" s="77"/>
      <c r="N328" s="77"/>
      <c r="Q328" s="77"/>
      <c r="T328" s="77"/>
    </row>
    <row r="329" spans="11:20" ht="10.5">
      <c r="K329" s="77"/>
      <c r="N329" s="77"/>
      <c r="Q329" s="77"/>
      <c r="T329" s="77"/>
    </row>
    <row r="330" spans="11:20" ht="10.5">
      <c r="K330" s="77"/>
      <c r="N330" s="77"/>
      <c r="Q330" s="77"/>
      <c r="T330" s="77"/>
    </row>
    <row r="331" spans="11:20" ht="10.5">
      <c r="K331" s="77"/>
      <c r="N331" s="77"/>
      <c r="Q331" s="77"/>
      <c r="T331" s="77"/>
    </row>
    <row r="332" spans="11:20" ht="10.5">
      <c r="K332" s="77"/>
      <c r="N332" s="77"/>
      <c r="Q332" s="77"/>
      <c r="T332" s="77"/>
    </row>
    <row r="333" spans="11:20" ht="10.5">
      <c r="K333" s="77"/>
      <c r="N333" s="77"/>
      <c r="Q333" s="77"/>
      <c r="T333" s="77"/>
    </row>
    <row r="334" spans="11:20" ht="10.5">
      <c r="K334" s="77"/>
      <c r="N334" s="77"/>
      <c r="Q334" s="77"/>
      <c r="T334" s="77"/>
    </row>
    <row r="335" spans="11:20" ht="10.5">
      <c r="K335" s="77"/>
      <c r="N335" s="77"/>
      <c r="Q335" s="77"/>
      <c r="T335" s="77"/>
    </row>
    <row r="336" spans="11:20" ht="10.5">
      <c r="K336" s="77"/>
      <c r="N336" s="77"/>
      <c r="Q336" s="77"/>
      <c r="T336" s="77"/>
    </row>
    <row r="337" spans="11:20" ht="10.5">
      <c r="K337" s="77"/>
      <c r="N337" s="77"/>
      <c r="Q337" s="77"/>
      <c r="T337" s="77"/>
    </row>
    <row r="338" spans="11:20" ht="10.5">
      <c r="K338" s="77"/>
      <c r="N338" s="77"/>
      <c r="Q338" s="77"/>
      <c r="T338" s="77"/>
    </row>
    <row r="339" spans="11:20" ht="10.5">
      <c r="K339" s="77"/>
      <c r="N339" s="77"/>
      <c r="Q339" s="77"/>
      <c r="T339" s="77"/>
    </row>
    <row r="340" spans="11:20" ht="10.5">
      <c r="K340" s="77"/>
      <c r="N340" s="77"/>
      <c r="Q340" s="77"/>
      <c r="T340" s="77"/>
    </row>
    <row r="341" spans="11:20" ht="10.5">
      <c r="K341" s="77"/>
      <c r="N341" s="77"/>
      <c r="Q341" s="77"/>
      <c r="T341" s="77"/>
    </row>
    <row r="342" spans="11:20" ht="10.5">
      <c r="K342" s="77"/>
      <c r="N342" s="77"/>
      <c r="Q342" s="77"/>
      <c r="T342" s="77"/>
    </row>
    <row r="343" spans="11:20" ht="10.5">
      <c r="K343" s="77"/>
      <c r="N343" s="77"/>
      <c r="Q343" s="77"/>
      <c r="T343" s="77"/>
    </row>
    <row r="344" spans="11:20" ht="10.5">
      <c r="K344" s="77"/>
      <c r="N344" s="77"/>
      <c r="Q344" s="77"/>
      <c r="T344" s="77"/>
    </row>
    <row r="345" spans="11:20" ht="10.5">
      <c r="K345" s="77"/>
      <c r="N345" s="77"/>
      <c r="Q345" s="77"/>
      <c r="T345" s="77"/>
    </row>
    <row r="346" spans="11:20" ht="10.5">
      <c r="K346" s="77"/>
      <c r="N346" s="77"/>
      <c r="Q346" s="77"/>
      <c r="T346" s="77"/>
    </row>
    <row r="347" spans="11:20" ht="10.5">
      <c r="K347" s="77"/>
      <c r="N347" s="77"/>
      <c r="Q347" s="77"/>
      <c r="T347" s="77"/>
    </row>
    <row r="348" spans="11:20" ht="10.5">
      <c r="K348" s="77"/>
      <c r="N348" s="77"/>
      <c r="Q348" s="77"/>
      <c r="T348" s="77"/>
    </row>
    <row r="349" spans="11:20" ht="10.5">
      <c r="K349" s="77"/>
      <c r="N349" s="77"/>
      <c r="Q349" s="77"/>
      <c r="T349" s="77"/>
    </row>
    <row r="350" spans="11:20" ht="10.5">
      <c r="K350" s="77"/>
      <c r="N350" s="77"/>
      <c r="Q350" s="77"/>
      <c r="T350" s="77"/>
    </row>
    <row r="351" spans="11:20" ht="10.5">
      <c r="K351" s="77"/>
      <c r="N351" s="77"/>
      <c r="Q351" s="77"/>
      <c r="T351" s="77"/>
    </row>
    <row r="352" spans="11:20" ht="10.5">
      <c r="K352" s="77"/>
      <c r="N352" s="77"/>
      <c r="Q352" s="77"/>
      <c r="T352" s="77"/>
    </row>
    <row r="353" spans="11:20" ht="10.5">
      <c r="K353" s="77"/>
      <c r="N353" s="77"/>
      <c r="Q353" s="77"/>
      <c r="T353" s="77"/>
    </row>
    <row r="354" spans="11:20" ht="10.5">
      <c r="K354" s="77"/>
      <c r="N354" s="77"/>
      <c r="Q354" s="77"/>
      <c r="T354" s="77"/>
    </row>
    <row r="355" spans="11:20" ht="10.5">
      <c r="K355" s="77"/>
      <c r="N355" s="77"/>
      <c r="Q355" s="77"/>
      <c r="T355" s="77"/>
    </row>
    <row r="356" spans="11:20" ht="10.5">
      <c r="K356" s="77"/>
      <c r="N356" s="77"/>
      <c r="Q356" s="77"/>
      <c r="T356" s="77"/>
    </row>
    <row r="357" spans="11:20" ht="10.5">
      <c r="K357" s="77"/>
      <c r="N357" s="77"/>
      <c r="Q357" s="77"/>
      <c r="T357" s="77"/>
    </row>
    <row r="358" spans="11:20" ht="10.5">
      <c r="K358" s="77"/>
      <c r="N358" s="77"/>
      <c r="Q358" s="77"/>
      <c r="T358" s="77"/>
    </row>
    <row r="359" spans="11:20" ht="10.5">
      <c r="K359" s="77"/>
      <c r="N359" s="77"/>
      <c r="Q359" s="77"/>
      <c r="T359" s="77"/>
    </row>
    <row r="360" spans="11:20" ht="10.5">
      <c r="K360" s="77"/>
      <c r="N360" s="77"/>
      <c r="Q360" s="77"/>
      <c r="T360" s="77"/>
    </row>
    <row r="361" spans="11:20" ht="10.5">
      <c r="K361" s="77"/>
      <c r="N361" s="77"/>
      <c r="Q361" s="77"/>
      <c r="T361" s="77"/>
    </row>
    <row r="362" spans="11:20" ht="10.5">
      <c r="K362" s="77"/>
      <c r="N362" s="77"/>
      <c r="Q362" s="77"/>
      <c r="T362" s="77"/>
    </row>
    <row r="363" spans="11:20" ht="10.5">
      <c r="K363" s="77"/>
      <c r="N363" s="77"/>
      <c r="Q363" s="77"/>
      <c r="T363" s="77"/>
    </row>
    <row r="364" spans="11:20" ht="10.5">
      <c r="K364" s="77"/>
      <c r="N364" s="77"/>
      <c r="Q364" s="77"/>
      <c r="T364" s="77"/>
    </row>
    <row r="365" spans="11:20" ht="10.5">
      <c r="K365" s="77"/>
      <c r="N365" s="77"/>
      <c r="Q365" s="77"/>
      <c r="T365" s="77"/>
    </row>
    <row r="366" spans="11:20" ht="10.5">
      <c r="K366" s="77"/>
      <c r="N366" s="77"/>
      <c r="Q366" s="77"/>
      <c r="T366" s="77"/>
    </row>
    <row r="367" spans="11:20" ht="10.5">
      <c r="K367" s="77"/>
      <c r="N367" s="77"/>
      <c r="Q367" s="77"/>
      <c r="T367" s="77"/>
    </row>
    <row r="368" spans="11:20" ht="10.5">
      <c r="K368" s="77"/>
      <c r="N368" s="77"/>
      <c r="Q368" s="77"/>
      <c r="T368" s="77"/>
    </row>
    <row r="369" spans="11:20" ht="10.5">
      <c r="K369" s="77"/>
      <c r="N369" s="77"/>
      <c r="Q369" s="77"/>
      <c r="T369" s="77"/>
    </row>
    <row r="370" spans="11:20" ht="10.5">
      <c r="K370" s="77"/>
      <c r="N370" s="77"/>
      <c r="Q370" s="77"/>
      <c r="T370" s="77"/>
    </row>
    <row r="371" spans="11:20" ht="10.5">
      <c r="K371" s="77"/>
      <c r="N371" s="77"/>
      <c r="Q371" s="77"/>
      <c r="T371" s="77"/>
    </row>
    <row r="372" spans="11:20" ht="10.5">
      <c r="K372" s="77"/>
      <c r="N372" s="77"/>
      <c r="Q372" s="77"/>
      <c r="T372" s="77"/>
    </row>
    <row r="373" spans="11:20" ht="10.5">
      <c r="K373" s="77"/>
      <c r="N373" s="77"/>
      <c r="Q373" s="77"/>
      <c r="T373" s="77"/>
    </row>
    <row r="374" spans="11:20" ht="10.5">
      <c r="K374" s="77"/>
      <c r="N374" s="77"/>
      <c r="Q374" s="77"/>
      <c r="T374" s="77"/>
    </row>
    <row r="375" spans="11:20" ht="10.5">
      <c r="K375" s="77"/>
      <c r="N375" s="77"/>
      <c r="Q375" s="77"/>
      <c r="T375" s="77"/>
    </row>
    <row r="376" spans="11:20" ht="10.5">
      <c r="K376" s="77"/>
      <c r="N376" s="77"/>
      <c r="Q376" s="77"/>
      <c r="T376" s="77"/>
    </row>
    <row r="377" spans="11:20" ht="10.5">
      <c r="K377" s="77"/>
      <c r="N377" s="77"/>
      <c r="Q377" s="77"/>
      <c r="T377" s="77"/>
    </row>
    <row r="378" spans="11:20" ht="10.5">
      <c r="K378" s="77"/>
      <c r="N378" s="77"/>
      <c r="Q378" s="77"/>
      <c r="T378" s="77"/>
    </row>
    <row r="379" spans="11:20" ht="10.5">
      <c r="K379" s="77"/>
      <c r="N379" s="77"/>
      <c r="Q379" s="77"/>
      <c r="T379" s="77"/>
    </row>
    <row r="380" spans="11:20" ht="10.5">
      <c r="K380" s="77"/>
      <c r="N380" s="77"/>
      <c r="Q380" s="77"/>
      <c r="T380" s="77"/>
    </row>
    <row r="381" spans="11:20" ht="10.5">
      <c r="K381" s="77"/>
      <c r="N381" s="77"/>
      <c r="Q381" s="77"/>
      <c r="T381" s="77"/>
    </row>
    <row r="382" spans="11:20" ht="10.5">
      <c r="K382" s="77"/>
      <c r="N382" s="77"/>
      <c r="Q382" s="77"/>
      <c r="T382" s="77"/>
    </row>
    <row r="383" spans="11:20" ht="10.5">
      <c r="K383" s="77"/>
      <c r="N383" s="77"/>
      <c r="Q383" s="77"/>
      <c r="T383" s="77"/>
    </row>
    <row r="384" spans="11:20" ht="10.5">
      <c r="K384" s="77"/>
      <c r="N384" s="77"/>
      <c r="Q384" s="77"/>
      <c r="T384" s="77"/>
    </row>
    <row r="385" spans="11:20" ht="10.5">
      <c r="K385" s="77"/>
      <c r="N385" s="77"/>
      <c r="Q385" s="77"/>
      <c r="T385" s="77"/>
    </row>
    <row r="386" spans="11:20" ht="10.5">
      <c r="K386" s="77"/>
      <c r="N386" s="77"/>
      <c r="Q386" s="77"/>
      <c r="T386" s="77"/>
    </row>
    <row r="387" spans="11:20" ht="10.5">
      <c r="K387" s="77"/>
      <c r="N387" s="77"/>
      <c r="Q387" s="77"/>
      <c r="T387" s="77"/>
    </row>
    <row r="388" spans="11:20" ht="10.5">
      <c r="K388" s="77"/>
      <c r="N388" s="77"/>
      <c r="Q388" s="77"/>
      <c r="T388" s="77"/>
    </row>
    <row r="389" spans="11:20" ht="10.5">
      <c r="K389" s="77"/>
      <c r="N389" s="77"/>
      <c r="Q389" s="77"/>
      <c r="T389" s="77"/>
    </row>
    <row r="390" spans="11:20" ht="10.5">
      <c r="K390" s="77"/>
      <c r="N390" s="77"/>
      <c r="Q390" s="77"/>
      <c r="T390" s="77"/>
    </row>
    <row r="391" spans="11:20" ht="10.5">
      <c r="K391" s="77"/>
      <c r="N391" s="77"/>
      <c r="Q391" s="77"/>
      <c r="T391" s="77"/>
    </row>
    <row r="392" spans="11:20" ht="10.5">
      <c r="K392" s="77"/>
      <c r="N392" s="77"/>
      <c r="Q392" s="77"/>
      <c r="T392" s="77"/>
    </row>
    <row r="393" spans="11:20" ht="10.5">
      <c r="K393" s="77"/>
      <c r="N393" s="77"/>
      <c r="Q393" s="77"/>
      <c r="T393" s="77"/>
    </row>
    <row r="394" spans="11:20" ht="10.5">
      <c r="K394" s="77"/>
      <c r="N394" s="77"/>
      <c r="Q394" s="77"/>
      <c r="T394" s="77"/>
    </row>
    <row r="395" spans="11:20" ht="10.5">
      <c r="K395" s="77"/>
      <c r="N395" s="77"/>
      <c r="Q395" s="77"/>
      <c r="T395" s="77"/>
    </row>
    <row r="396" spans="11:20" ht="10.5">
      <c r="K396" s="77"/>
      <c r="N396" s="77"/>
      <c r="Q396" s="77"/>
      <c r="T396" s="77"/>
    </row>
    <row r="397" spans="11:20" ht="10.5">
      <c r="K397" s="77"/>
      <c r="N397" s="77"/>
      <c r="Q397" s="77"/>
      <c r="T397" s="77"/>
    </row>
    <row r="398" spans="11:20" ht="10.5">
      <c r="K398" s="77"/>
      <c r="N398" s="77"/>
      <c r="Q398" s="77"/>
      <c r="T398" s="77"/>
    </row>
    <row r="399" spans="11:20" ht="10.5">
      <c r="K399" s="77"/>
      <c r="N399" s="77"/>
      <c r="Q399" s="77"/>
      <c r="T399" s="77"/>
    </row>
    <row r="400" spans="11:20" ht="10.5">
      <c r="K400" s="77"/>
      <c r="N400" s="77"/>
      <c r="Q400" s="77"/>
      <c r="T400" s="77"/>
    </row>
    <row r="401" spans="11:20" ht="10.5">
      <c r="K401" s="77"/>
      <c r="N401" s="77"/>
      <c r="Q401" s="77"/>
      <c r="T401" s="77"/>
    </row>
    <row r="402" spans="11:20" ht="10.5">
      <c r="K402" s="77"/>
      <c r="N402" s="77"/>
      <c r="Q402" s="77"/>
      <c r="T402" s="77"/>
    </row>
    <row r="403" spans="11:20" ht="10.5">
      <c r="K403" s="77"/>
      <c r="N403" s="77"/>
      <c r="Q403" s="77"/>
      <c r="T403" s="77"/>
    </row>
    <row r="404" spans="11:20" ht="10.5">
      <c r="K404" s="77"/>
      <c r="N404" s="77"/>
      <c r="Q404" s="77"/>
      <c r="T404" s="77"/>
    </row>
    <row r="405" spans="11:20" ht="10.5">
      <c r="K405" s="77"/>
      <c r="N405" s="77"/>
      <c r="Q405" s="77"/>
      <c r="T405" s="77"/>
    </row>
    <row r="406" spans="11:20" ht="10.5">
      <c r="K406" s="77"/>
      <c r="N406" s="77"/>
      <c r="Q406" s="77"/>
      <c r="T406" s="77"/>
    </row>
    <row r="407" spans="11:20" ht="10.5">
      <c r="K407" s="77"/>
      <c r="N407" s="77"/>
      <c r="Q407" s="77"/>
      <c r="T407" s="77"/>
    </row>
    <row r="408" spans="11:20" ht="10.5">
      <c r="K408" s="77"/>
      <c r="N408" s="77"/>
      <c r="Q408" s="77"/>
      <c r="T408" s="77"/>
    </row>
    <row r="409" spans="11:20" ht="10.5">
      <c r="K409" s="77"/>
      <c r="N409" s="77"/>
      <c r="Q409" s="77"/>
      <c r="T409" s="77"/>
    </row>
    <row r="410" spans="11:20" ht="10.5">
      <c r="K410" s="77"/>
      <c r="N410" s="77"/>
      <c r="Q410" s="77"/>
      <c r="T410" s="77"/>
    </row>
    <row r="411" spans="11:20" ht="10.5">
      <c r="K411" s="77"/>
      <c r="N411" s="77"/>
      <c r="Q411" s="77"/>
      <c r="T411" s="77"/>
    </row>
    <row r="412" spans="11:20" ht="10.5">
      <c r="K412" s="77"/>
      <c r="N412" s="77"/>
      <c r="Q412" s="77"/>
      <c r="T412" s="77"/>
    </row>
    <row r="413" spans="11:20" ht="10.5">
      <c r="K413" s="77"/>
      <c r="N413" s="77"/>
      <c r="Q413" s="77"/>
      <c r="T413" s="77"/>
    </row>
    <row r="414" spans="11:20" ht="10.5">
      <c r="K414" s="77"/>
      <c r="N414" s="77"/>
      <c r="Q414" s="77"/>
      <c r="T414" s="77"/>
    </row>
    <row r="415" spans="11:20" ht="10.5">
      <c r="K415" s="77"/>
      <c r="N415" s="77"/>
      <c r="Q415" s="77"/>
      <c r="T415" s="77"/>
    </row>
    <row r="416" spans="11:20" ht="10.5">
      <c r="K416" s="77"/>
      <c r="N416" s="77"/>
      <c r="Q416" s="77"/>
      <c r="T416" s="77"/>
    </row>
    <row r="417" spans="11:20" ht="10.5">
      <c r="K417" s="77"/>
      <c r="N417" s="77"/>
      <c r="Q417" s="77"/>
      <c r="T417" s="77"/>
    </row>
    <row r="418" spans="11:20" ht="10.5">
      <c r="K418" s="77"/>
      <c r="N418" s="77"/>
      <c r="Q418" s="77"/>
      <c r="T418" s="77"/>
    </row>
    <row r="419" spans="11:20" ht="10.5">
      <c r="K419" s="77"/>
      <c r="N419" s="77"/>
      <c r="Q419" s="77"/>
      <c r="T419" s="77"/>
    </row>
    <row r="420" spans="11:20" ht="10.5">
      <c r="K420" s="77"/>
      <c r="N420" s="77"/>
      <c r="Q420" s="77"/>
      <c r="T420" s="77"/>
    </row>
    <row r="421" spans="11:20" ht="10.5">
      <c r="K421" s="77"/>
      <c r="N421" s="77"/>
      <c r="Q421" s="77"/>
      <c r="T421" s="77"/>
    </row>
    <row r="422" spans="11:20" ht="10.5">
      <c r="K422" s="77"/>
      <c r="N422" s="77"/>
      <c r="Q422" s="77"/>
      <c r="T422" s="77"/>
    </row>
    <row r="423" spans="11:20" ht="10.5">
      <c r="K423" s="77"/>
      <c r="N423" s="77"/>
      <c r="Q423" s="77"/>
      <c r="T423" s="77"/>
    </row>
    <row r="424" spans="11:20" ht="10.5">
      <c r="K424" s="77"/>
      <c r="N424" s="77"/>
      <c r="Q424" s="77"/>
      <c r="T424" s="77"/>
    </row>
    <row r="425" spans="11:20" ht="10.5">
      <c r="K425" s="77"/>
      <c r="N425" s="77"/>
      <c r="Q425" s="77"/>
      <c r="T425" s="77"/>
    </row>
    <row r="426" spans="11:20" ht="10.5">
      <c r="K426" s="77"/>
      <c r="N426" s="77"/>
      <c r="Q426" s="77"/>
      <c r="T426" s="77"/>
    </row>
    <row r="427" spans="11:20" ht="10.5">
      <c r="K427" s="77"/>
      <c r="N427" s="77"/>
      <c r="Q427" s="77"/>
      <c r="T427" s="77"/>
    </row>
    <row r="428" spans="11:20" ht="10.5">
      <c r="K428" s="77"/>
      <c r="N428" s="77"/>
      <c r="Q428" s="77"/>
      <c r="T428" s="77"/>
    </row>
    <row r="429" spans="11:20" ht="10.5">
      <c r="K429" s="77"/>
      <c r="N429" s="77"/>
      <c r="Q429" s="77"/>
      <c r="T429" s="77"/>
    </row>
    <row r="430" spans="11:20" ht="10.5">
      <c r="K430" s="77"/>
      <c r="N430" s="77"/>
      <c r="Q430" s="77"/>
      <c r="T430" s="77"/>
    </row>
    <row r="431" spans="11:20" ht="10.5">
      <c r="K431" s="77"/>
      <c r="N431" s="77"/>
      <c r="Q431" s="77"/>
      <c r="T431" s="77"/>
    </row>
    <row r="432" spans="11:20" ht="10.5">
      <c r="K432" s="77"/>
      <c r="N432" s="77"/>
      <c r="Q432" s="77"/>
      <c r="T432" s="77"/>
    </row>
    <row r="433" spans="11:20" ht="10.5">
      <c r="K433" s="77"/>
      <c r="N433" s="77"/>
      <c r="Q433" s="77"/>
      <c r="T433" s="77"/>
    </row>
    <row r="434" spans="11:20" ht="10.5">
      <c r="K434" s="77"/>
      <c r="N434" s="77"/>
      <c r="Q434" s="77"/>
      <c r="T434" s="77"/>
    </row>
    <row r="435" spans="11:20" ht="10.5">
      <c r="K435" s="77"/>
      <c r="N435" s="77"/>
      <c r="Q435" s="77"/>
      <c r="T435" s="77"/>
    </row>
    <row r="436" spans="11:20" ht="10.5">
      <c r="K436" s="77"/>
      <c r="N436" s="77"/>
      <c r="Q436" s="77"/>
      <c r="T436" s="77"/>
    </row>
    <row r="437" spans="11:20" ht="10.5">
      <c r="K437" s="77"/>
      <c r="N437" s="77"/>
      <c r="Q437" s="77"/>
      <c r="T437" s="77"/>
    </row>
    <row r="438" spans="11:20" ht="10.5">
      <c r="K438" s="77"/>
      <c r="N438" s="77"/>
      <c r="Q438" s="77"/>
      <c r="T438" s="77"/>
    </row>
    <row r="439" spans="11:20" ht="10.5">
      <c r="K439" s="77"/>
      <c r="N439" s="77"/>
      <c r="Q439" s="77"/>
      <c r="T439" s="77"/>
    </row>
    <row r="440" spans="11:20" ht="10.5">
      <c r="K440" s="77"/>
      <c r="N440" s="77"/>
      <c r="Q440" s="77"/>
      <c r="T440" s="77"/>
    </row>
    <row r="441" spans="11:20" ht="10.5">
      <c r="K441" s="77"/>
      <c r="N441" s="77"/>
      <c r="Q441" s="77"/>
      <c r="T441" s="77"/>
    </row>
    <row r="442" spans="11:20" ht="10.5">
      <c r="K442" s="77"/>
      <c r="N442" s="77"/>
      <c r="Q442" s="77"/>
      <c r="T442" s="77"/>
    </row>
    <row r="443" spans="11:20" ht="10.5">
      <c r="K443" s="77"/>
      <c r="N443" s="77"/>
      <c r="Q443" s="77"/>
      <c r="T443" s="77"/>
    </row>
    <row r="444" spans="11:20" ht="10.5">
      <c r="K444" s="77"/>
      <c r="N444" s="77"/>
      <c r="Q444" s="77"/>
      <c r="T444" s="77"/>
    </row>
    <row r="445" spans="11:20" ht="10.5">
      <c r="K445" s="77"/>
      <c r="N445" s="77"/>
      <c r="Q445" s="77"/>
      <c r="T445" s="77"/>
    </row>
    <row r="446" spans="11:20" ht="10.5">
      <c r="K446" s="77"/>
      <c r="N446" s="77"/>
      <c r="Q446" s="77"/>
      <c r="T446" s="77"/>
    </row>
    <row r="447" spans="11:20" ht="10.5">
      <c r="K447" s="77"/>
      <c r="N447" s="77"/>
      <c r="Q447" s="77"/>
      <c r="T447" s="77"/>
    </row>
    <row r="448" spans="11:20" ht="10.5">
      <c r="K448" s="77"/>
      <c r="N448" s="77"/>
      <c r="Q448" s="77"/>
      <c r="T448" s="77"/>
    </row>
    <row r="449" spans="11:20" ht="10.5">
      <c r="K449" s="77"/>
      <c r="N449" s="77"/>
      <c r="Q449" s="77"/>
      <c r="T449" s="77"/>
    </row>
    <row r="450" spans="11:20" ht="10.5">
      <c r="K450" s="77"/>
      <c r="N450" s="77"/>
      <c r="Q450" s="77"/>
      <c r="T450" s="77"/>
    </row>
    <row r="451" spans="11:20" ht="10.5">
      <c r="K451" s="77"/>
      <c r="N451" s="77"/>
      <c r="Q451" s="77"/>
      <c r="T451" s="77"/>
    </row>
    <row r="452" spans="11:20" ht="10.5">
      <c r="K452" s="77"/>
      <c r="N452" s="77"/>
      <c r="Q452" s="77"/>
      <c r="T452" s="77"/>
    </row>
    <row r="453" spans="11:20" ht="10.5">
      <c r="K453" s="77"/>
      <c r="N453" s="77"/>
      <c r="Q453" s="77"/>
      <c r="T453" s="77"/>
    </row>
    <row r="454" spans="11:20" ht="10.5">
      <c r="K454" s="77"/>
      <c r="N454" s="77"/>
      <c r="Q454" s="77"/>
      <c r="T454" s="77"/>
    </row>
    <row r="455" spans="11:20" ht="10.5">
      <c r="K455" s="77"/>
      <c r="N455" s="77"/>
      <c r="Q455" s="77"/>
      <c r="T455" s="77"/>
    </row>
    <row r="456" spans="11:20" ht="10.5">
      <c r="K456" s="77"/>
      <c r="N456" s="77"/>
      <c r="Q456" s="77"/>
      <c r="T456" s="77"/>
    </row>
    <row r="457" spans="11:20" ht="10.5">
      <c r="K457" s="77"/>
      <c r="N457" s="77"/>
      <c r="Q457" s="77"/>
      <c r="T457" s="77"/>
    </row>
    <row r="458" spans="11:20" ht="10.5">
      <c r="K458" s="77"/>
      <c r="N458" s="77"/>
      <c r="Q458" s="77"/>
      <c r="T458" s="77"/>
    </row>
    <row r="459" spans="11:20" ht="10.5">
      <c r="K459" s="77"/>
      <c r="N459" s="77"/>
      <c r="Q459" s="77"/>
      <c r="T459" s="77"/>
    </row>
    <row r="460" spans="11:20" ht="10.5">
      <c r="K460" s="77"/>
      <c r="N460" s="77"/>
      <c r="Q460" s="77"/>
      <c r="T460" s="77"/>
    </row>
    <row r="461" spans="11:20" ht="10.5">
      <c r="K461" s="77"/>
      <c r="N461" s="77"/>
      <c r="Q461" s="77"/>
      <c r="T461" s="77"/>
    </row>
    <row r="462" spans="11:20" ht="10.5">
      <c r="K462" s="77"/>
      <c r="N462" s="77"/>
      <c r="Q462" s="77"/>
      <c r="T462" s="77"/>
    </row>
    <row r="463" spans="11:20" ht="10.5">
      <c r="K463" s="77"/>
      <c r="N463" s="77"/>
      <c r="Q463" s="77"/>
      <c r="T463" s="77"/>
    </row>
    <row r="464" spans="11:20" ht="10.5">
      <c r="K464" s="77"/>
      <c r="N464" s="77"/>
      <c r="Q464" s="77"/>
      <c r="T464" s="77"/>
    </row>
    <row r="465" spans="11:20" ht="10.5">
      <c r="K465" s="77"/>
      <c r="N465" s="77"/>
      <c r="Q465" s="77"/>
      <c r="T465" s="77"/>
    </row>
    <row r="466" spans="11:20" ht="10.5">
      <c r="K466" s="77"/>
      <c r="N466" s="77"/>
      <c r="Q466" s="77"/>
      <c r="T466" s="77"/>
    </row>
    <row r="467" spans="11:20" ht="10.5">
      <c r="K467" s="77"/>
      <c r="N467" s="77"/>
      <c r="Q467" s="77"/>
      <c r="T467" s="77"/>
    </row>
    <row r="468" spans="11:20" ht="10.5">
      <c r="K468" s="77"/>
      <c r="N468" s="77"/>
      <c r="Q468" s="77"/>
      <c r="T468" s="77"/>
    </row>
    <row r="469" spans="11:20" ht="10.5">
      <c r="K469" s="77"/>
      <c r="N469" s="77"/>
      <c r="Q469" s="77"/>
      <c r="T469" s="77"/>
    </row>
    <row r="470" spans="11:20" ht="10.5">
      <c r="K470" s="77"/>
      <c r="N470" s="77"/>
      <c r="Q470" s="77"/>
      <c r="T470" s="77"/>
    </row>
    <row r="471" spans="11:20" ht="10.5">
      <c r="K471" s="77"/>
      <c r="N471" s="77"/>
      <c r="Q471" s="77"/>
      <c r="T471" s="77"/>
    </row>
    <row r="472" spans="11:20" ht="10.5">
      <c r="K472" s="77"/>
      <c r="N472" s="77"/>
      <c r="Q472" s="77"/>
      <c r="T472" s="77"/>
    </row>
    <row r="473" spans="11:20" ht="10.5">
      <c r="K473" s="77"/>
      <c r="N473" s="77"/>
      <c r="Q473" s="77"/>
      <c r="T473" s="77"/>
    </row>
    <row r="474" spans="11:20" ht="10.5">
      <c r="K474" s="77"/>
      <c r="N474" s="77"/>
      <c r="Q474" s="77"/>
      <c r="T474" s="77"/>
    </row>
    <row r="475" spans="11:20" ht="10.5">
      <c r="K475" s="77"/>
      <c r="N475" s="77"/>
      <c r="Q475" s="77"/>
      <c r="T475" s="77"/>
    </row>
    <row r="476" spans="11:20" ht="10.5">
      <c r="K476" s="77"/>
      <c r="N476" s="77"/>
      <c r="Q476" s="77"/>
      <c r="T476" s="77"/>
    </row>
    <row r="477" spans="11:20" ht="10.5">
      <c r="K477" s="77"/>
      <c r="N477" s="77"/>
      <c r="Q477" s="77"/>
      <c r="T477" s="77"/>
    </row>
    <row r="478" spans="11:20" ht="10.5">
      <c r="K478" s="77"/>
      <c r="N478" s="77"/>
      <c r="Q478" s="77"/>
      <c r="T478" s="77"/>
    </row>
    <row r="479" spans="11:20" ht="10.5">
      <c r="K479" s="77"/>
      <c r="N479" s="77"/>
      <c r="Q479" s="77"/>
      <c r="T479" s="77"/>
    </row>
    <row r="480" spans="11:20" ht="10.5">
      <c r="K480" s="77"/>
      <c r="N480" s="77"/>
      <c r="Q480" s="77"/>
      <c r="T480" s="77"/>
    </row>
    <row r="481" spans="11:20" ht="10.5">
      <c r="K481" s="77"/>
      <c r="N481" s="77"/>
      <c r="Q481" s="77"/>
      <c r="T481" s="77"/>
    </row>
    <row r="482" spans="11:20" ht="10.5">
      <c r="K482" s="77"/>
      <c r="N482" s="77"/>
      <c r="Q482" s="77"/>
      <c r="T482" s="77"/>
    </row>
    <row r="483" spans="11:20" ht="10.5">
      <c r="K483" s="77"/>
      <c r="N483" s="77"/>
      <c r="Q483" s="77"/>
      <c r="T483" s="77"/>
    </row>
    <row r="484" spans="11:20" ht="10.5">
      <c r="K484" s="77"/>
      <c r="N484" s="77"/>
      <c r="Q484" s="77"/>
      <c r="T484" s="77"/>
    </row>
    <row r="485" spans="11:20" ht="10.5">
      <c r="K485" s="77"/>
      <c r="N485" s="77"/>
      <c r="Q485" s="77"/>
      <c r="T485" s="77"/>
    </row>
    <row r="486" spans="11:20" ht="10.5">
      <c r="K486" s="77"/>
      <c r="N486" s="77"/>
      <c r="Q486" s="77"/>
      <c r="T486" s="77"/>
    </row>
    <row r="487" spans="11:20" ht="10.5">
      <c r="K487" s="77"/>
      <c r="N487" s="77"/>
      <c r="Q487" s="77"/>
      <c r="T487" s="77"/>
    </row>
    <row r="488" spans="11:20" ht="10.5">
      <c r="K488" s="77"/>
      <c r="N488" s="77"/>
      <c r="Q488" s="77"/>
      <c r="T488" s="77"/>
    </row>
    <row r="489" spans="11:20" ht="10.5">
      <c r="K489" s="77"/>
      <c r="N489" s="77"/>
      <c r="Q489" s="77"/>
      <c r="T489" s="77"/>
    </row>
  </sheetData>
  <sheetProtection/>
  <mergeCells count="25">
    <mergeCell ref="T2:V2"/>
    <mergeCell ref="T3:V3"/>
    <mergeCell ref="A4:U4"/>
    <mergeCell ref="K7:L7"/>
    <mergeCell ref="J7:J8"/>
    <mergeCell ref="P7:P8"/>
    <mergeCell ref="Q7:R7"/>
    <mergeCell ref="E7:F7"/>
    <mergeCell ref="G7:G8"/>
    <mergeCell ref="V7:V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N7:O7"/>
    <mergeCell ref="D7:D8"/>
    <mergeCell ref="D6:F6"/>
    <mergeCell ref="G6:I6"/>
    <mergeCell ref="B6:B8"/>
  </mergeCells>
  <printOptions/>
  <pageMargins left="0.7" right="0.7" top="0.21" bottom="0.24" header="0.2" footer="0.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1"/>
  <sheetViews>
    <sheetView zoomScale="120" zoomScaleNormal="120" zoomScalePageLayoutView="0" workbookViewId="0" topLeftCell="B1">
      <pane xSplit="5370" ySplit="1875" topLeftCell="A1" activePane="bottomRight" state="split"/>
      <selection pane="topLeft" activeCell="B2" sqref="A2:IV2"/>
      <selection pane="topRight" activeCell="U1" sqref="U1:V1"/>
      <selection pane="bottomLeft" activeCell="B34" sqref="A34:IV34"/>
      <selection pane="bottomRight" activeCell="Y4" sqref="Y4"/>
    </sheetView>
  </sheetViews>
  <sheetFormatPr defaultColWidth="9.140625" defaultRowHeight="12"/>
  <cols>
    <col min="1" max="1" width="6.8515625" style="162" customWidth="1"/>
    <col min="2" max="2" width="45.8515625" style="166" customWidth="1"/>
    <col min="3" max="3" width="5.7109375" style="162" customWidth="1"/>
    <col min="4" max="4" width="2.7109375" style="162" customWidth="1"/>
    <col min="5" max="6" width="18.140625" style="162" hidden="1" customWidth="1"/>
    <col min="7" max="7" width="15.421875" style="162" hidden="1" customWidth="1"/>
    <col min="8" max="8" width="18.8515625" style="162" hidden="1" customWidth="1"/>
    <col min="9" max="9" width="17.8515625" style="162" hidden="1" customWidth="1"/>
    <col min="10" max="10" width="17.140625" style="162" hidden="1" customWidth="1"/>
    <col min="11" max="11" width="16.421875" style="162" customWidth="1"/>
    <col min="12" max="12" width="16.421875" style="256" customWidth="1"/>
    <col min="13" max="13" width="16.421875" style="164" customWidth="1"/>
    <col min="14" max="14" width="16.421875" style="164" hidden="1" customWidth="1"/>
    <col min="15" max="15" width="16.140625" style="164" customWidth="1"/>
    <col min="16" max="16" width="12.28125" style="164" hidden="1" customWidth="1"/>
    <col min="17" max="17" width="10.00390625" style="164" hidden="1" customWidth="1"/>
    <col min="18" max="18" width="19.28125" style="164" customWidth="1"/>
    <col min="19" max="20" width="10.00390625" style="164" hidden="1" customWidth="1"/>
    <col min="21" max="21" width="16.28125" style="164" customWidth="1"/>
    <col min="22" max="22" width="10.00390625" style="164" customWidth="1"/>
    <col min="23" max="23" width="16.28125" style="164" hidden="1" customWidth="1"/>
    <col min="24" max="24" width="6.7109375" style="165" customWidth="1"/>
    <col min="25" max="16384" width="9.28125" style="165" customWidth="1"/>
  </cols>
  <sheetData>
    <row r="1" spans="12:22" ht="12">
      <c r="L1" s="248"/>
      <c r="O1" s="342"/>
      <c r="P1" s="342"/>
      <c r="Q1" s="342"/>
      <c r="R1" s="342"/>
      <c r="S1" s="342"/>
      <c r="T1" s="342"/>
      <c r="U1" s="374" t="s">
        <v>794</v>
      </c>
      <c r="V1" s="374"/>
    </row>
    <row r="2" spans="12:22" ht="12">
      <c r="L2" s="248"/>
      <c r="O2" s="374" t="s">
        <v>796</v>
      </c>
      <c r="P2" s="374"/>
      <c r="Q2" s="374"/>
      <c r="R2" s="374"/>
      <c r="S2" s="374"/>
      <c r="T2" s="374"/>
      <c r="U2" s="374"/>
      <c r="V2" s="374"/>
    </row>
    <row r="3" spans="12:22" ht="12">
      <c r="L3" s="248"/>
      <c r="O3" s="375" t="s">
        <v>797</v>
      </c>
      <c r="P3" s="374"/>
      <c r="Q3" s="374"/>
      <c r="R3" s="374"/>
      <c r="S3" s="374"/>
      <c r="T3" s="374"/>
      <c r="U3" s="374"/>
      <c r="V3" s="374"/>
    </row>
    <row r="4" spans="2:25" ht="15">
      <c r="B4" s="163"/>
      <c r="L4" s="248"/>
      <c r="N4" s="163"/>
      <c r="O4" s="163"/>
      <c r="P4" s="163"/>
      <c r="Q4" s="163"/>
      <c r="T4" s="163"/>
      <c r="W4" s="202" t="s">
        <v>728</v>
      </c>
      <c r="X4" s="65"/>
      <c r="Y4" s="65"/>
    </row>
    <row r="5" spans="7:23" ht="14.25" customHeight="1" hidden="1">
      <c r="G5" s="162" t="s">
        <v>718</v>
      </c>
      <c r="L5" s="249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23" ht="36.75" customHeight="1">
      <c r="A6" s="378" t="s">
        <v>698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</row>
    <row r="7" spans="1:24" ht="15" customHeight="1">
      <c r="A7" s="263"/>
      <c r="B7" s="264" t="s">
        <v>752</v>
      </c>
      <c r="C7" s="263"/>
      <c r="D7" s="263"/>
      <c r="E7" s="263"/>
      <c r="F7" s="263"/>
      <c r="G7" s="263"/>
      <c r="H7" s="263"/>
      <c r="I7" s="265">
        <f>I12-I48-I76</f>
        <v>1547110950</v>
      </c>
      <c r="J7" s="265"/>
      <c r="K7" s="265"/>
      <c r="L7" s="266">
        <f>L12-L48-L76</f>
        <v>1723787100</v>
      </c>
      <c r="M7" s="265"/>
      <c r="N7" s="265"/>
      <c r="O7" s="265">
        <f>O12-O48-O76</f>
        <v>203152550</v>
      </c>
      <c r="P7" s="265"/>
      <c r="Q7" s="265"/>
      <c r="R7" s="265">
        <f>R12-R48-R76</f>
        <v>1847739712</v>
      </c>
      <c r="S7" s="265"/>
      <c r="T7" s="265"/>
      <c r="U7" s="265">
        <f>U12-U48-U76</f>
        <v>1983575312.46</v>
      </c>
      <c r="W7" s="168" t="s">
        <v>0</v>
      </c>
      <c r="X7" s="168"/>
    </row>
    <row r="8" spans="1:23" ht="33" customHeight="1">
      <c r="A8" s="365" t="s">
        <v>1</v>
      </c>
      <c r="B8" s="357" t="s">
        <v>2</v>
      </c>
      <c r="C8" s="359" t="s">
        <v>3</v>
      </c>
      <c r="D8" s="367" t="s">
        <v>156</v>
      </c>
      <c r="E8" s="369" t="s">
        <v>703</v>
      </c>
      <c r="F8" s="369"/>
      <c r="G8" s="369"/>
      <c r="H8" s="370" t="s">
        <v>704</v>
      </c>
      <c r="I8" s="370"/>
      <c r="J8" s="370"/>
      <c r="K8" s="364" t="s">
        <v>152</v>
      </c>
      <c r="L8" s="364"/>
      <c r="M8" s="364"/>
      <c r="N8" s="372" t="s">
        <v>705</v>
      </c>
      <c r="O8" s="372"/>
      <c r="P8" s="373"/>
      <c r="Q8" s="376" t="s">
        <v>153</v>
      </c>
      <c r="R8" s="376"/>
      <c r="S8" s="376"/>
      <c r="T8" s="377" t="s">
        <v>154</v>
      </c>
      <c r="U8" s="377"/>
      <c r="V8" s="377"/>
      <c r="W8" s="247" t="s">
        <v>706</v>
      </c>
    </row>
    <row r="9" spans="1:23" ht="13.5" customHeight="1">
      <c r="A9" s="366"/>
      <c r="B9" s="358"/>
      <c r="C9" s="360"/>
      <c r="D9" s="368"/>
      <c r="E9" s="358" t="s">
        <v>4</v>
      </c>
      <c r="F9" s="361" t="s">
        <v>5</v>
      </c>
      <c r="G9" s="361"/>
      <c r="H9" s="362" t="s">
        <v>4</v>
      </c>
      <c r="I9" s="362" t="s">
        <v>5</v>
      </c>
      <c r="J9" s="362"/>
      <c r="K9" s="361" t="s">
        <v>4</v>
      </c>
      <c r="L9" s="361" t="s">
        <v>5</v>
      </c>
      <c r="M9" s="361"/>
      <c r="N9" s="363" t="s">
        <v>4</v>
      </c>
      <c r="O9" s="363" t="s">
        <v>5</v>
      </c>
      <c r="P9" s="363"/>
      <c r="Q9" s="371" t="s">
        <v>4</v>
      </c>
      <c r="R9" s="371" t="s">
        <v>5</v>
      </c>
      <c r="S9" s="371"/>
      <c r="T9" s="354" t="s">
        <v>4</v>
      </c>
      <c r="U9" s="354" t="s">
        <v>5</v>
      </c>
      <c r="V9" s="355"/>
      <c r="W9" s="356" t="s">
        <v>707</v>
      </c>
    </row>
    <row r="10" spans="1:23" ht="15" customHeight="1">
      <c r="A10" s="366"/>
      <c r="B10" s="358"/>
      <c r="C10" s="360"/>
      <c r="D10" s="368"/>
      <c r="E10" s="358"/>
      <c r="F10" s="194" t="s">
        <v>6</v>
      </c>
      <c r="G10" s="194" t="s">
        <v>7</v>
      </c>
      <c r="H10" s="362"/>
      <c r="I10" s="192" t="s">
        <v>6</v>
      </c>
      <c r="J10" s="192" t="s">
        <v>7</v>
      </c>
      <c r="K10" s="361"/>
      <c r="L10" s="250" t="s">
        <v>6</v>
      </c>
      <c r="M10" s="194" t="s">
        <v>7</v>
      </c>
      <c r="N10" s="363"/>
      <c r="O10" s="195" t="s">
        <v>6</v>
      </c>
      <c r="P10" s="195" t="s">
        <v>7</v>
      </c>
      <c r="Q10" s="371"/>
      <c r="R10" s="197" t="s">
        <v>6</v>
      </c>
      <c r="S10" s="197" t="s">
        <v>7</v>
      </c>
      <c r="T10" s="354"/>
      <c r="U10" s="199" t="s">
        <v>6</v>
      </c>
      <c r="V10" s="200" t="s">
        <v>7</v>
      </c>
      <c r="W10" s="356"/>
    </row>
    <row r="11" spans="1:23" s="173" customFormat="1" ht="17.25" customHeight="1">
      <c r="A11" s="169">
        <v>1</v>
      </c>
      <c r="B11" s="170">
        <v>2</v>
      </c>
      <c r="C11" s="170">
        <v>3</v>
      </c>
      <c r="D11" s="170"/>
      <c r="E11" s="170">
        <v>4</v>
      </c>
      <c r="F11" s="171">
        <v>5</v>
      </c>
      <c r="G11" s="170">
        <v>6</v>
      </c>
      <c r="H11" s="193">
        <v>7</v>
      </c>
      <c r="I11" s="193">
        <v>8</v>
      </c>
      <c r="J11" s="193">
        <v>9</v>
      </c>
      <c r="K11" s="171">
        <v>10</v>
      </c>
      <c r="L11" s="251">
        <v>11</v>
      </c>
      <c r="M11" s="171">
        <v>12</v>
      </c>
      <c r="N11" s="196">
        <v>13</v>
      </c>
      <c r="O11" s="196">
        <v>14</v>
      </c>
      <c r="P11" s="196">
        <v>15</v>
      </c>
      <c r="Q11" s="198">
        <v>16</v>
      </c>
      <c r="R11" s="198">
        <v>17</v>
      </c>
      <c r="S11" s="198">
        <v>18</v>
      </c>
      <c r="T11" s="201">
        <v>19</v>
      </c>
      <c r="U11" s="201">
        <v>20</v>
      </c>
      <c r="V11" s="201">
        <v>21</v>
      </c>
      <c r="W11" s="172">
        <v>22</v>
      </c>
    </row>
    <row r="12" spans="1:23" s="161" customFormat="1" ht="23.25" customHeight="1">
      <c r="A12" s="174" t="s">
        <v>8</v>
      </c>
      <c r="B12" s="175" t="s">
        <v>9</v>
      </c>
      <c r="C12" s="176" t="s">
        <v>10</v>
      </c>
      <c r="D12" s="176"/>
      <c r="E12" s="233">
        <f>F12+G12</f>
        <v>3659833293</v>
      </c>
      <c r="F12" s="204">
        <f>F14+F48+F66</f>
        <v>3025541441</v>
      </c>
      <c r="G12" s="233">
        <f>G14+G48+G66</f>
        <v>634291852</v>
      </c>
      <c r="H12" s="234">
        <f>I12+J12</f>
        <v>4636744150</v>
      </c>
      <c r="I12" s="234">
        <f>I14+I48+I66</f>
        <v>3365716350</v>
      </c>
      <c r="J12" s="234">
        <f>J14+J48+J66</f>
        <v>1271027800</v>
      </c>
      <c r="K12" s="204">
        <f>L12+M12</f>
        <v>5293933230</v>
      </c>
      <c r="L12" s="257">
        <f>L14+L48+L66</f>
        <v>4023672200</v>
      </c>
      <c r="M12" s="257">
        <f>M14+M48+M66</f>
        <v>1270261030</v>
      </c>
      <c r="N12" s="205"/>
      <c r="O12" s="205">
        <f>O14+O48+O66</f>
        <v>684432250</v>
      </c>
      <c r="P12" s="205"/>
      <c r="Q12" s="206"/>
      <c r="R12" s="257">
        <f>R14+R48+R66</f>
        <v>4147624812</v>
      </c>
      <c r="S12" s="206"/>
      <c r="T12" s="207"/>
      <c r="U12" s="257">
        <f>U14+U48+U66</f>
        <v>4283460412.46</v>
      </c>
      <c r="V12" s="207"/>
      <c r="W12" s="235"/>
    </row>
    <row r="13" spans="1:23" s="146" customFormat="1" ht="16.5" customHeight="1">
      <c r="A13" s="177"/>
      <c r="B13" s="178" t="s">
        <v>5</v>
      </c>
      <c r="C13" s="179"/>
      <c r="D13" s="179"/>
      <c r="E13" s="220">
        <f aca="true" t="shared" si="0" ref="E13:E76">F13+G13</f>
        <v>0</v>
      </c>
      <c r="F13" s="209"/>
      <c r="G13" s="222"/>
      <c r="H13" s="236">
        <f aca="true" t="shared" si="1" ref="H13:H76">I13+J13</f>
        <v>0</v>
      </c>
      <c r="I13" s="237"/>
      <c r="J13" s="237"/>
      <c r="K13" s="208">
        <f aca="true" t="shared" si="2" ref="K13:K76">L13+M13</f>
        <v>0</v>
      </c>
      <c r="L13" s="258"/>
      <c r="M13" s="209"/>
      <c r="N13" s="210"/>
      <c r="O13" s="210"/>
      <c r="P13" s="210"/>
      <c r="Q13" s="211"/>
      <c r="R13" s="258"/>
      <c r="S13" s="211"/>
      <c r="T13" s="212"/>
      <c r="U13" s="258"/>
      <c r="V13" s="212"/>
      <c r="W13" s="238"/>
    </row>
    <row r="14" spans="1:23" s="161" customFormat="1" ht="15.75" customHeight="1">
      <c r="A14" s="174" t="s">
        <v>11</v>
      </c>
      <c r="B14" s="175" t="s">
        <v>12</v>
      </c>
      <c r="C14" s="176" t="s">
        <v>13</v>
      </c>
      <c r="D14" s="176"/>
      <c r="E14" s="233">
        <f t="shared" si="0"/>
        <v>767243091</v>
      </c>
      <c r="F14" s="204">
        <f>F16+F21+F24+F44</f>
        <v>767243091</v>
      </c>
      <c r="G14" s="233"/>
      <c r="H14" s="234">
        <f t="shared" si="1"/>
        <v>1095844970</v>
      </c>
      <c r="I14" s="234">
        <f>I16+I21+I24+I44</f>
        <v>1095844970</v>
      </c>
      <c r="J14" s="234">
        <f>J16+J21+J24+J44</f>
        <v>0</v>
      </c>
      <c r="K14" s="204">
        <f t="shared" si="2"/>
        <v>1263273700</v>
      </c>
      <c r="L14" s="257">
        <f>L16+L21+L24+L44</f>
        <v>1263273700</v>
      </c>
      <c r="M14" s="257">
        <f>M16+M21+M24+M44</f>
        <v>0</v>
      </c>
      <c r="N14" s="205"/>
      <c r="O14" s="205">
        <f>O16+O21+O24+O24</f>
        <v>186905130</v>
      </c>
      <c r="P14" s="205"/>
      <c r="Q14" s="206"/>
      <c r="R14" s="257">
        <f>R16+R21+R24+R44</f>
        <v>1382276012</v>
      </c>
      <c r="S14" s="206"/>
      <c r="T14" s="207"/>
      <c r="U14" s="257">
        <f>U16+U21+U24+U44</f>
        <v>1513012803.46</v>
      </c>
      <c r="V14" s="207"/>
      <c r="W14" s="235"/>
    </row>
    <row r="15" spans="1:23" s="146" customFormat="1" ht="19.5" customHeight="1">
      <c r="A15" s="177"/>
      <c r="B15" s="178" t="s">
        <v>5</v>
      </c>
      <c r="C15" s="179"/>
      <c r="D15" s="179"/>
      <c r="E15" s="220">
        <f t="shared" si="0"/>
        <v>0</v>
      </c>
      <c r="F15" s="209"/>
      <c r="G15" s="222"/>
      <c r="H15" s="236">
        <f t="shared" si="1"/>
        <v>0</v>
      </c>
      <c r="I15" s="237"/>
      <c r="J15" s="237"/>
      <c r="K15" s="208">
        <f t="shared" si="2"/>
        <v>0</v>
      </c>
      <c r="L15" s="258"/>
      <c r="M15" s="209"/>
      <c r="N15" s="210"/>
      <c r="O15" s="210"/>
      <c r="P15" s="210"/>
      <c r="Q15" s="211"/>
      <c r="R15" s="258"/>
      <c r="S15" s="211"/>
      <c r="T15" s="212"/>
      <c r="U15" s="258"/>
      <c r="V15" s="212"/>
      <c r="W15" s="238"/>
    </row>
    <row r="16" spans="1:23" s="173" customFormat="1" ht="26.25" customHeight="1">
      <c r="A16" s="181" t="s">
        <v>14</v>
      </c>
      <c r="B16" s="182" t="s">
        <v>15</v>
      </c>
      <c r="C16" s="183" t="s">
        <v>16</v>
      </c>
      <c r="D16" s="183"/>
      <c r="E16" s="220">
        <f t="shared" si="0"/>
        <v>221042069</v>
      </c>
      <c r="F16" s="208">
        <v>221042069</v>
      </c>
      <c r="G16" s="220"/>
      <c r="H16" s="236">
        <f t="shared" si="1"/>
        <v>391391970</v>
      </c>
      <c r="I16" s="236">
        <f>I18+I19+I20</f>
        <v>391391970</v>
      </c>
      <c r="J16" s="236">
        <f>J18+J19+J20</f>
        <v>0</v>
      </c>
      <c r="K16" s="208">
        <f t="shared" si="2"/>
        <v>455624300</v>
      </c>
      <c r="L16" s="257">
        <f>L18+L19+L20</f>
        <v>455624300</v>
      </c>
      <c r="M16" s="257">
        <f>M18+M19+M20</f>
        <v>0</v>
      </c>
      <c r="N16" s="213"/>
      <c r="O16" s="213">
        <f>O18+O19+O20</f>
        <v>64232330</v>
      </c>
      <c r="P16" s="213"/>
      <c r="Q16" s="214"/>
      <c r="R16" s="257">
        <f>R18+R19+R20</f>
        <v>501186730</v>
      </c>
      <c r="S16" s="214"/>
      <c r="T16" s="215"/>
      <c r="U16" s="257">
        <f>U18+U19+U20</f>
        <v>551305403</v>
      </c>
      <c r="V16" s="215"/>
      <c r="W16" s="239"/>
    </row>
    <row r="17" spans="1:23" s="146" customFormat="1" ht="12.75" customHeight="1">
      <c r="A17" s="177"/>
      <c r="B17" s="178" t="s">
        <v>5</v>
      </c>
      <c r="C17" s="179"/>
      <c r="D17" s="179"/>
      <c r="E17" s="220">
        <f t="shared" si="0"/>
        <v>0</v>
      </c>
      <c r="F17" s="209"/>
      <c r="G17" s="222"/>
      <c r="H17" s="236">
        <f t="shared" si="1"/>
        <v>0</v>
      </c>
      <c r="I17" s="237"/>
      <c r="J17" s="237"/>
      <c r="K17" s="208">
        <f t="shared" si="2"/>
        <v>0</v>
      </c>
      <c r="L17" s="258"/>
      <c r="M17" s="209"/>
      <c r="N17" s="210"/>
      <c r="O17" s="210"/>
      <c r="P17" s="210"/>
      <c r="Q17" s="211"/>
      <c r="R17" s="258"/>
      <c r="S17" s="211"/>
      <c r="T17" s="212"/>
      <c r="U17" s="258"/>
      <c r="V17" s="212"/>
      <c r="W17" s="238"/>
    </row>
    <row r="18" spans="1:24" s="173" customFormat="1" ht="33.75" customHeight="1">
      <c r="A18" s="184" t="s">
        <v>17</v>
      </c>
      <c r="B18" s="185" t="s">
        <v>18</v>
      </c>
      <c r="C18" s="186" t="s">
        <v>10</v>
      </c>
      <c r="D18" s="187" t="s">
        <v>719</v>
      </c>
      <c r="E18" s="220">
        <f t="shared" si="0"/>
        <v>52082806</v>
      </c>
      <c r="F18" s="216">
        <v>52082806</v>
      </c>
      <c r="G18" s="221"/>
      <c r="H18" s="236">
        <f t="shared" si="1"/>
        <v>23000000</v>
      </c>
      <c r="I18" s="240">
        <v>23000000</v>
      </c>
      <c r="J18" s="240"/>
      <c r="K18" s="208">
        <f t="shared" si="2"/>
        <v>81198000</v>
      </c>
      <c r="L18" s="259">
        <v>81198000</v>
      </c>
      <c r="M18" s="216"/>
      <c r="N18" s="217"/>
      <c r="O18" s="217">
        <f>L18-I18</f>
        <v>58198000</v>
      </c>
      <c r="P18" s="217"/>
      <c r="Q18" s="218"/>
      <c r="R18" s="259">
        <f>L18+L18*10/100</f>
        <v>89317800</v>
      </c>
      <c r="S18" s="218"/>
      <c r="T18" s="219"/>
      <c r="U18" s="259">
        <f>R18+R18*10/100</f>
        <v>98249580</v>
      </c>
      <c r="V18" s="219"/>
      <c r="W18" s="239"/>
      <c r="X18" s="267">
        <v>0.1</v>
      </c>
    </row>
    <row r="19" spans="1:24" s="173" customFormat="1" ht="27.75" customHeight="1">
      <c r="A19" s="184" t="s">
        <v>19</v>
      </c>
      <c r="B19" s="185" t="s">
        <v>20</v>
      </c>
      <c r="C19" s="186" t="s">
        <v>10</v>
      </c>
      <c r="D19" s="187" t="s">
        <v>719</v>
      </c>
      <c r="E19" s="220">
        <f t="shared" si="0"/>
        <v>49463937</v>
      </c>
      <c r="F19" s="216">
        <v>49463937</v>
      </c>
      <c r="G19" s="221"/>
      <c r="H19" s="236">
        <f t="shared" si="1"/>
        <v>61000000</v>
      </c>
      <c r="I19" s="240">
        <v>61000000</v>
      </c>
      <c r="J19" s="240"/>
      <c r="K19" s="208">
        <f t="shared" si="2"/>
        <v>91583000</v>
      </c>
      <c r="L19" s="259">
        <v>91583000</v>
      </c>
      <c r="M19" s="216"/>
      <c r="N19" s="217"/>
      <c r="O19" s="217">
        <f>L19-I19</f>
        <v>30583000</v>
      </c>
      <c r="P19" s="217"/>
      <c r="Q19" s="218"/>
      <c r="R19" s="259">
        <f>L19+L19*10/100</f>
        <v>100741300</v>
      </c>
      <c r="S19" s="218"/>
      <c r="T19" s="219"/>
      <c r="U19" s="259">
        <f>R19+R19*10/100</f>
        <v>110815430</v>
      </c>
      <c r="V19" s="219"/>
      <c r="W19" s="239"/>
      <c r="X19" s="267">
        <v>0.1</v>
      </c>
    </row>
    <row r="20" spans="1:24" s="173" customFormat="1" ht="23.25" customHeight="1">
      <c r="A20" s="184" t="s">
        <v>21</v>
      </c>
      <c r="B20" s="185" t="s">
        <v>22</v>
      </c>
      <c r="C20" s="186" t="s">
        <v>10</v>
      </c>
      <c r="D20" s="187" t="s">
        <v>719</v>
      </c>
      <c r="E20" s="220">
        <f t="shared" si="0"/>
        <v>119495326</v>
      </c>
      <c r="F20" s="216">
        <v>119495326</v>
      </c>
      <c r="G20" s="221"/>
      <c r="H20" s="236">
        <f t="shared" si="1"/>
        <v>307391970</v>
      </c>
      <c r="I20" s="240">
        <v>307391970</v>
      </c>
      <c r="J20" s="240"/>
      <c r="K20" s="208">
        <f t="shared" si="2"/>
        <v>282843300</v>
      </c>
      <c r="L20" s="259">
        <v>282843300</v>
      </c>
      <c r="M20" s="216"/>
      <c r="N20" s="217"/>
      <c r="O20" s="217">
        <f>L20-I20</f>
        <v>-24548670</v>
      </c>
      <c r="P20" s="217"/>
      <c r="Q20" s="218"/>
      <c r="R20" s="259">
        <f>L20+L20*10/100</f>
        <v>311127630</v>
      </c>
      <c r="S20" s="218"/>
      <c r="T20" s="219"/>
      <c r="U20" s="259">
        <f>R20+R20*10/100</f>
        <v>342240393</v>
      </c>
      <c r="V20" s="219"/>
      <c r="W20" s="239"/>
      <c r="X20" s="267">
        <v>0.1</v>
      </c>
    </row>
    <row r="21" spans="1:23" s="173" customFormat="1" ht="19.5" customHeight="1">
      <c r="A21" s="181" t="s">
        <v>23</v>
      </c>
      <c r="B21" s="182" t="s">
        <v>24</v>
      </c>
      <c r="C21" s="183" t="s">
        <v>25</v>
      </c>
      <c r="D21" s="183"/>
      <c r="E21" s="220">
        <f t="shared" si="0"/>
        <v>482262860</v>
      </c>
      <c r="F21" s="208">
        <f>F23</f>
        <v>482262860</v>
      </c>
      <c r="G21" s="220"/>
      <c r="H21" s="236">
        <f t="shared" si="1"/>
        <v>627000000</v>
      </c>
      <c r="I21" s="236">
        <f>I23</f>
        <v>627000000</v>
      </c>
      <c r="J21" s="236"/>
      <c r="K21" s="208">
        <f t="shared" si="2"/>
        <v>710720000</v>
      </c>
      <c r="L21" s="257">
        <f>L23</f>
        <v>710720000</v>
      </c>
      <c r="M21" s="257">
        <f>M23</f>
        <v>0</v>
      </c>
      <c r="N21" s="213"/>
      <c r="O21" s="213">
        <f>O23</f>
        <v>83720000</v>
      </c>
      <c r="P21" s="213"/>
      <c r="Q21" s="214"/>
      <c r="R21" s="257">
        <f>R23</f>
        <v>781792000</v>
      </c>
      <c r="S21" s="214"/>
      <c r="T21" s="215"/>
      <c r="U21" s="257">
        <f>U23</f>
        <v>859971200</v>
      </c>
      <c r="V21" s="215"/>
      <c r="W21" s="239"/>
    </row>
    <row r="22" spans="1:23" s="146" customFormat="1" ht="10.5" customHeight="1">
      <c r="A22" s="177"/>
      <c r="B22" s="178" t="s">
        <v>5</v>
      </c>
      <c r="C22" s="179"/>
      <c r="D22" s="179"/>
      <c r="E22" s="220">
        <f t="shared" si="0"/>
        <v>0</v>
      </c>
      <c r="F22" s="209"/>
      <c r="G22" s="222"/>
      <c r="H22" s="236">
        <f t="shared" si="1"/>
        <v>0</v>
      </c>
      <c r="I22" s="237"/>
      <c r="J22" s="237"/>
      <c r="K22" s="208">
        <f t="shared" si="2"/>
        <v>0</v>
      </c>
      <c r="L22" s="258"/>
      <c r="M22" s="209"/>
      <c r="N22" s="210"/>
      <c r="O22" s="210"/>
      <c r="P22" s="210"/>
      <c r="Q22" s="211"/>
      <c r="R22" s="258"/>
      <c r="S22" s="211"/>
      <c r="T22" s="212"/>
      <c r="U22" s="258"/>
      <c r="V22" s="212"/>
      <c r="W22" s="238"/>
    </row>
    <row r="23" spans="1:24" s="173" customFormat="1" ht="23.25" customHeight="1">
      <c r="A23" s="184" t="s">
        <v>26</v>
      </c>
      <c r="B23" s="185" t="s">
        <v>27</v>
      </c>
      <c r="C23" s="186" t="s">
        <v>10</v>
      </c>
      <c r="D23" s="187" t="s">
        <v>719</v>
      </c>
      <c r="E23" s="220">
        <f t="shared" si="0"/>
        <v>482262860</v>
      </c>
      <c r="F23" s="216">
        <v>482262860</v>
      </c>
      <c r="G23" s="221"/>
      <c r="H23" s="236">
        <f t="shared" si="1"/>
        <v>627000000</v>
      </c>
      <c r="I23" s="240">
        <v>627000000</v>
      </c>
      <c r="J23" s="240"/>
      <c r="K23" s="208">
        <f t="shared" si="2"/>
        <v>710720000</v>
      </c>
      <c r="L23" s="259">
        <v>710720000</v>
      </c>
      <c r="M23" s="216"/>
      <c r="N23" s="217"/>
      <c r="O23" s="217">
        <f>L23-I23</f>
        <v>83720000</v>
      </c>
      <c r="P23" s="217"/>
      <c r="Q23" s="218"/>
      <c r="R23" s="259">
        <f>L23+L23*10/100</f>
        <v>781792000</v>
      </c>
      <c r="S23" s="218"/>
      <c r="T23" s="219"/>
      <c r="U23" s="259">
        <f>R23+R23*10/100</f>
        <v>859971200</v>
      </c>
      <c r="V23" s="219"/>
      <c r="W23" s="239"/>
      <c r="X23" s="267">
        <v>0.1</v>
      </c>
    </row>
    <row r="24" spans="1:23" s="173" customFormat="1" ht="18" customHeight="1">
      <c r="A24" s="181" t="s">
        <v>28</v>
      </c>
      <c r="B24" s="182" t="s">
        <v>29</v>
      </c>
      <c r="C24" s="183" t="s">
        <v>30</v>
      </c>
      <c r="D24" s="187"/>
      <c r="E24" s="220">
        <f t="shared" si="0"/>
        <v>41529856</v>
      </c>
      <c r="F24" s="208">
        <f>F26+F27+F28+F29+F30+F31+F32+F33+F34+F35+F36+F37+F38+F39+F40+F41+F42+F43</f>
        <v>41529856</v>
      </c>
      <c r="G24" s="220"/>
      <c r="H24" s="236">
        <f t="shared" si="1"/>
        <v>59453000</v>
      </c>
      <c r="I24" s="236">
        <f>I26+I27+I28+I29+I30+I31+I32+I33+I34+I35+I36+I37+I38+I39+I40+I41+I42+I43</f>
        <v>59453000</v>
      </c>
      <c r="J24" s="236">
        <f>J26+J27+J28+J29+J30+J31+J33+J34+J35+J36+J37+J38+J39+J40+J41+J42+J43</f>
        <v>0</v>
      </c>
      <c r="K24" s="208">
        <f t="shared" si="2"/>
        <v>78929400</v>
      </c>
      <c r="L24" s="257">
        <f>L26+L27+L28+L29+L30+L31+L32+L33+L34+L35+L36+L37+L38+L39+L40+L41+L42+L43</f>
        <v>78929400</v>
      </c>
      <c r="M24" s="208"/>
      <c r="N24" s="213"/>
      <c r="O24" s="213">
        <f>O26+O27+O28+O29+O30+O31+O32+O33+O34+O35+O36+O37+O38+O39+O40+O41+O42+O43</f>
        <v>19476400</v>
      </c>
      <c r="P24" s="213"/>
      <c r="Q24" s="214"/>
      <c r="R24" s="257">
        <f>R26+R27+R28+R29+R30+R31+R32+R33+R34+R35+R36+R37+R38+R39+R40+R41+R42+R43</f>
        <v>81297282</v>
      </c>
      <c r="S24" s="214"/>
      <c r="T24" s="215"/>
      <c r="U24" s="257">
        <f>U26+U27+U28+U29+U30+U31+U32+U33+U34+U35+U36+U37+U38+U39+U40+U41+U42+U43</f>
        <v>83736200.46000001</v>
      </c>
      <c r="V24" s="215"/>
      <c r="W24" s="239"/>
    </row>
    <row r="25" spans="1:23" s="146" customFormat="1" ht="12.75" customHeight="1">
      <c r="A25" s="177"/>
      <c r="B25" s="178" t="s">
        <v>5</v>
      </c>
      <c r="C25" s="179"/>
      <c r="D25" s="187"/>
      <c r="E25" s="220">
        <f t="shared" si="0"/>
        <v>0</v>
      </c>
      <c r="F25" s="209"/>
      <c r="G25" s="222"/>
      <c r="H25" s="236">
        <f t="shared" si="1"/>
        <v>0</v>
      </c>
      <c r="I25" s="237"/>
      <c r="J25" s="237"/>
      <c r="K25" s="208">
        <f t="shared" si="2"/>
        <v>0</v>
      </c>
      <c r="L25" s="258"/>
      <c r="M25" s="209"/>
      <c r="N25" s="210"/>
      <c r="O25" s="210"/>
      <c r="P25" s="210"/>
      <c r="Q25" s="211"/>
      <c r="R25" s="258"/>
      <c r="S25" s="211"/>
      <c r="T25" s="212"/>
      <c r="U25" s="258"/>
      <c r="V25" s="212"/>
      <c r="W25" s="238"/>
    </row>
    <row r="26" spans="1:24" s="146" customFormat="1" ht="25.5" customHeight="1">
      <c r="A26" s="178" t="s">
        <v>749</v>
      </c>
      <c r="B26" s="178" t="s">
        <v>32</v>
      </c>
      <c r="C26" s="179" t="s">
        <v>10</v>
      </c>
      <c r="D26" s="187" t="s">
        <v>720</v>
      </c>
      <c r="E26" s="220">
        <f t="shared" si="0"/>
        <v>11646600</v>
      </c>
      <c r="F26" s="216">
        <v>11646600</v>
      </c>
      <c r="G26" s="221"/>
      <c r="H26" s="236">
        <f t="shared" si="1"/>
        <v>11017000</v>
      </c>
      <c r="I26" s="240">
        <v>11017000</v>
      </c>
      <c r="J26" s="240"/>
      <c r="K26" s="208">
        <f t="shared" si="2"/>
        <v>9000000</v>
      </c>
      <c r="L26" s="259">
        <v>9000000</v>
      </c>
      <c r="M26" s="209"/>
      <c r="N26" s="210"/>
      <c r="O26" s="217">
        <f>L26-I26</f>
        <v>-2017000</v>
      </c>
      <c r="P26" s="210"/>
      <c r="Q26" s="211"/>
      <c r="R26" s="259">
        <f>L26*3/100+L26</f>
        <v>9270000</v>
      </c>
      <c r="S26" s="211"/>
      <c r="T26" s="212"/>
      <c r="U26" s="259">
        <f>R26*3/100+R26</f>
        <v>9548100</v>
      </c>
      <c r="V26" s="212"/>
      <c r="W26" s="238"/>
      <c r="X26" s="268">
        <v>0.03</v>
      </c>
    </row>
    <row r="27" spans="1:24" s="146" customFormat="1" ht="33.75" customHeight="1">
      <c r="A27" s="178" t="s">
        <v>750</v>
      </c>
      <c r="B27" s="178" t="s">
        <v>34</v>
      </c>
      <c r="C27" s="179" t="s">
        <v>10</v>
      </c>
      <c r="D27" s="187" t="s">
        <v>720</v>
      </c>
      <c r="E27" s="220">
        <f t="shared" si="0"/>
        <v>1268000</v>
      </c>
      <c r="F27" s="216">
        <v>1268000</v>
      </c>
      <c r="G27" s="221"/>
      <c r="H27" s="236">
        <f t="shared" si="1"/>
        <v>459000</v>
      </c>
      <c r="I27" s="240">
        <v>459000</v>
      </c>
      <c r="J27" s="240"/>
      <c r="K27" s="208">
        <f t="shared" si="2"/>
        <v>0</v>
      </c>
      <c r="L27" s="259"/>
      <c r="M27" s="209"/>
      <c r="N27" s="210"/>
      <c r="O27" s="217">
        <f aca="true" t="shared" si="3" ref="O27:O43">L27-I27</f>
        <v>-459000</v>
      </c>
      <c r="P27" s="210"/>
      <c r="Q27" s="211"/>
      <c r="R27" s="259">
        <f aca="true" t="shared" si="4" ref="R27:R42">L27*3/100+L27</f>
        <v>0</v>
      </c>
      <c r="S27" s="211"/>
      <c r="T27" s="212"/>
      <c r="U27" s="259">
        <f aca="true" t="shared" si="5" ref="U27:U42">R27*3/100+R27</f>
        <v>0</v>
      </c>
      <c r="V27" s="212"/>
      <c r="W27" s="238"/>
      <c r="X27" s="268">
        <v>0.03</v>
      </c>
    </row>
    <row r="28" spans="1:24" s="146" customFormat="1" ht="31.5" customHeight="1">
      <c r="A28" s="178" t="s">
        <v>751</v>
      </c>
      <c r="B28" s="178" t="s">
        <v>36</v>
      </c>
      <c r="C28" s="179" t="s">
        <v>10</v>
      </c>
      <c r="D28" s="187" t="s">
        <v>720</v>
      </c>
      <c r="E28" s="220">
        <f t="shared" si="0"/>
        <v>167500</v>
      </c>
      <c r="F28" s="216">
        <v>167500</v>
      </c>
      <c r="G28" s="221"/>
      <c r="H28" s="236">
        <f t="shared" si="1"/>
        <v>125000</v>
      </c>
      <c r="I28" s="240">
        <v>125000</v>
      </c>
      <c r="J28" s="240"/>
      <c r="K28" s="208">
        <f t="shared" si="2"/>
        <v>150000</v>
      </c>
      <c r="L28" s="259">
        <v>150000</v>
      </c>
      <c r="M28" s="209"/>
      <c r="N28" s="210"/>
      <c r="O28" s="217">
        <f t="shared" si="3"/>
        <v>25000</v>
      </c>
      <c r="P28" s="210"/>
      <c r="Q28" s="211"/>
      <c r="R28" s="259">
        <f t="shared" si="4"/>
        <v>154500</v>
      </c>
      <c r="S28" s="211"/>
      <c r="T28" s="212"/>
      <c r="U28" s="259">
        <f t="shared" si="5"/>
        <v>159135</v>
      </c>
      <c r="V28" s="212"/>
      <c r="W28" s="238"/>
      <c r="X28" s="268">
        <v>0.03</v>
      </c>
    </row>
    <row r="29" spans="1:24" s="146" customFormat="1" ht="33" customHeight="1">
      <c r="A29" s="178" t="s">
        <v>729</v>
      </c>
      <c r="B29" s="178" t="s">
        <v>38</v>
      </c>
      <c r="C29" s="179" t="s">
        <v>10</v>
      </c>
      <c r="D29" s="187" t="s">
        <v>721</v>
      </c>
      <c r="E29" s="220">
        <f t="shared" si="0"/>
        <v>4444600</v>
      </c>
      <c r="F29" s="216">
        <v>4444600</v>
      </c>
      <c r="G29" s="221"/>
      <c r="H29" s="236">
        <f t="shared" si="1"/>
        <v>5200000</v>
      </c>
      <c r="I29" s="240">
        <v>5200000</v>
      </c>
      <c r="J29" s="240"/>
      <c r="K29" s="208">
        <f t="shared" si="2"/>
        <v>9600000</v>
      </c>
      <c r="L29" s="259">
        <v>9600000</v>
      </c>
      <c r="M29" s="209"/>
      <c r="N29" s="210"/>
      <c r="O29" s="217">
        <f t="shared" si="3"/>
        <v>4400000</v>
      </c>
      <c r="P29" s="210"/>
      <c r="Q29" s="211"/>
      <c r="R29" s="259">
        <f t="shared" si="4"/>
        <v>9888000</v>
      </c>
      <c r="S29" s="211"/>
      <c r="T29" s="212"/>
      <c r="U29" s="259">
        <f t="shared" si="5"/>
        <v>10184640</v>
      </c>
      <c r="V29" s="212"/>
      <c r="W29" s="238"/>
      <c r="X29" s="268">
        <v>0.03</v>
      </c>
    </row>
    <row r="30" spans="1:24" s="146" customFormat="1" ht="34.5" customHeight="1">
      <c r="A30" s="178" t="s">
        <v>730</v>
      </c>
      <c r="B30" s="178" t="s">
        <v>40</v>
      </c>
      <c r="C30" s="179" t="s">
        <v>10</v>
      </c>
      <c r="D30" s="187" t="s">
        <v>721</v>
      </c>
      <c r="E30" s="220">
        <f t="shared" si="0"/>
        <v>825000</v>
      </c>
      <c r="F30" s="209">
        <v>825000</v>
      </c>
      <c r="G30" s="222"/>
      <c r="H30" s="236">
        <f t="shared" si="1"/>
        <v>1940000</v>
      </c>
      <c r="I30" s="237">
        <v>1940000</v>
      </c>
      <c r="J30" s="237"/>
      <c r="K30" s="208">
        <f t="shared" si="2"/>
        <v>3300000</v>
      </c>
      <c r="L30" s="258">
        <v>3300000</v>
      </c>
      <c r="M30" s="209"/>
      <c r="N30" s="210"/>
      <c r="O30" s="217">
        <f t="shared" si="3"/>
        <v>1360000</v>
      </c>
      <c r="P30" s="210"/>
      <c r="Q30" s="211"/>
      <c r="R30" s="259">
        <f t="shared" si="4"/>
        <v>3399000</v>
      </c>
      <c r="S30" s="211"/>
      <c r="T30" s="212"/>
      <c r="U30" s="259">
        <f t="shared" si="5"/>
        <v>3500970</v>
      </c>
      <c r="V30" s="212"/>
      <c r="W30" s="238"/>
      <c r="X30" s="268">
        <v>0.03</v>
      </c>
    </row>
    <row r="31" spans="1:24" s="146" customFormat="1" ht="39.75" customHeight="1">
      <c r="A31" s="178" t="s">
        <v>731</v>
      </c>
      <c r="B31" s="178" t="s">
        <v>42</v>
      </c>
      <c r="C31" s="179" t="s">
        <v>10</v>
      </c>
      <c r="D31" s="187" t="s">
        <v>721</v>
      </c>
      <c r="E31" s="220">
        <f t="shared" si="0"/>
        <v>75000</v>
      </c>
      <c r="F31" s="209">
        <v>75000</v>
      </c>
      <c r="G31" s="222"/>
      <c r="H31" s="236">
        <f t="shared" si="1"/>
        <v>150000</v>
      </c>
      <c r="I31" s="237">
        <v>150000</v>
      </c>
      <c r="J31" s="237"/>
      <c r="K31" s="208">
        <f t="shared" si="2"/>
        <v>100000</v>
      </c>
      <c r="L31" s="258">
        <v>100000</v>
      </c>
      <c r="M31" s="209"/>
      <c r="N31" s="210"/>
      <c r="O31" s="217">
        <f t="shared" si="3"/>
        <v>-50000</v>
      </c>
      <c r="P31" s="210"/>
      <c r="Q31" s="211"/>
      <c r="R31" s="259">
        <f t="shared" si="4"/>
        <v>103000</v>
      </c>
      <c r="S31" s="211"/>
      <c r="T31" s="212"/>
      <c r="U31" s="259">
        <f t="shared" si="5"/>
        <v>106090</v>
      </c>
      <c r="V31" s="212"/>
      <c r="W31" s="238"/>
      <c r="X31" s="268">
        <v>0.03</v>
      </c>
    </row>
    <row r="32" spans="1:24" s="146" customFormat="1" ht="25.5" customHeight="1">
      <c r="A32" s="178" t="s">
        <v>732</v>
      </c>
      <c r="B32" s="178" t="s">
        <v>44</v>
      </c>
      <c r="C32" s="179" t="s">
        <v>10</v>
      </c>
      <c r="D32" s="187" t="s">
        <v>721</v>
      </c>
      <c r="E32" s="220">
        <f t="shared" si="0"/>
        <v>12016715</v>
      </c>
      <c r="F32" s="209">
        <v>12016715</v>
      </c>
      <c r="G32" s="222"/>
      <c r="H32" s="236">
        <f t="shared" si="1"/>
        <v>22400000</v>
      </c>
      <c r="I32" s="237">
        <v>22400000</v>
      </c>
      <c r="J32" s="237"/>
      <c r="K32" s="208">
        <f t="shared" si="2"/>
        <v>27386000</v>
      </c>
      <c r="L32" s="258">
        <v>27386000</v>
      </c>
      <c r="M32" s="209"/>
      <c r="N32" s="210"/>
      <c r="O32" s="217">
        <f t="shared" si="3"/>
        <v>4986000</v>
      </c>
      <c r="P32" s="210"/>
      <c r="Q32" s="211"/>
      <c r="R32" s="259">
        <f t="shared" si="4"/>
        <v>28207580</v>
      </c>
      <c r="S32" s="211"/>
      <c r="T32" s="212"/>
      <c r="U32" s="259">
        <f t="shared" si="5"/>
        <v>29053807.4</v>
      </c>
      <c r="V32" s="212"/>
      <c r="W32" s="238"/>
      <c r="X32" s="268">
        <v>0.03</v>
      </c>
    </row>
    <row r="33" spans="1:24" s="146" customFormat="1" ht="50.25" customHeight="1">
      <c r="A33" s="178" t="s">
        <v>733</v>
      </c>
      <c r="B33" s="178" t="s">
        <v>46</v>
      </c>
      <c r="C33" s="179" t="s">
        <v>10</v>
      </c>
      <c r="D33" s="187" t="s">
        <v>721</v>
      </c>
      <c r="E33" s="220">
        <f t="shared" si="0"/>
        <v>2341906</v>
      </c>
      <c r="F33" s="209">
        <v>2341906</v>
      </c>
      <c r="G33" s="222"/>
      <c r="H33" s="236">
        <f t="shared" si="1"/>
        <v>550000</v>
      </c>
      <c r="I33" s="237">
        <v>550000</v>
      </c>
      <c r="J33" s="237"/>
      <c r="K33" s="208">
        <f t="shared" si="2"/>
        <v>3000000</v>
      </c>
      <c r="L33" s="262">
        <v>3000000</v>
      </c>
      <c r="M33" s="209"/>
      <c r="N33" s="210"/>
      <c r="O33" s="217">
        <f t="shared" si="3"/>
        <v>2450000</v>
      </c>
      <c r="P33" s="210"/>
      <c r="Q33" s="211"/>
      <c r="R33" s="259">
        <f t="shared" si="4"/>
        <v>3090000</v>
      </c>
      <c r="S33" s="211"/>
      <c r="T33" s="212"/>
      <c r="U33" s="259">
        <f t="shared" si="5"/>
        <v>3182700</v>
      </c>
      <c r="V33" s="212"/>
      <c r="W33" s="238"/>
      <c r="X33" s="268">
        <v>0.03</v>
      </c>
    </row>
    <row r="34" spans="1:24" s="146" customFormat="1" ht="53.25" customHeight="1">
      <c r="A34" s="178" t="s">
        <v>734</v>
      </c>
      <c r="B34" s="178" t="s">
        <v>48</v>
      </c>
      <c r="C34" s="179" t="s">
        <v>10</v>
      </c>
      <c r="D34" s="187" t="s">
        <v>721</v>
      </c>
      <c r="E34" s="220">
        <f t="shared" si="0"/>
        <v>2638297</v>
      </c>
      <c r="F34" s="209">
        <v>2638297</v>
      </c>
      <c r="G34" s="222"/>
      <c r="H34" s="236">
        <f t="shared" si="1"/>
        <v>1800000</v>
      </c>
      <c r="I34" s="237">
        <v>1800000</v>
      </c>
      <c r="J34" s="237"/>
      <c r="K34" s="208">
        <f t="shared" si="2"/>
        <v>3200000</v>
      </c>
      <c r="L34" s="262">
        <v>3200000</v>
      </c>
      <c r="M34" s="209"/>
      <c r="N34" s="210"/>
      <c r="O34" s="217">
        <f t="shared" si="3"/>
        <v>1400000</v>
      </c>
      <c r="P34" s="210"/>
      <c r="Q34" s="211"/>
      <c r="R34" s="259">
        <f t="shared" si="4"/>
        <v>3296000</v>
      </c>
      <c r="S34" s="211"/>
      <c r="T34" s="212"/>
      <c r="U34" s="259">
        <f t="shared" si="5"/>
        <v>3394880</v>
      </c>
      <c r="V34" s="212"/>
      <c r="W34" s="238"/>
      <c r="X34" s="268">
        <v>0.03</v>
      </c>
    </row>
    <row r="35" spans="1:24" s="146" customFormat="1" ht="32.25" customHeight="1">
      <c r="A35" s="178" t="s">
        <v>735</v>
      </c>
      <c r="B35" s="178" t="s">
        <v>50</v>
      </c>
      <c r="C35" s="179" t="s">
        <v>10</v>
      </c>
      <c r="D35" s="187" t="s">
        <v>721</v>
      </c>
      <c r="E35" s="220">
        <f t="shared" si="0"/>
        <v>342000</v>
      </c>
      <c r="F35" s="209">
        <v>342000</v>
      </c>
      <c r="G35" s="222"/>
      <c r="H35" s="236">
        <f t="shared" si="1"/>
        <v>2240000</v>
      </c>
      <c r="I35" s="237">
        <v>2240000</v>
      </c>
      <c r="J35" s="237"/>
      <c r="K35" s="208">
        <f t="shared" si="2"/>
        <v>3544000</v>
      </c>
      <c r="L35" s="258">
        <v>3544000</v>
      </c>
      <c r="M35" s="209"/>
      <c r="N35" s="210"/>
      <c r="O35" s="217">
        <f t="shared" si="3"/>
        <v>1304000</v>
      </c>
      <c r="P35" s="210"/>
      <c r="Q35" s="211"/>
      <c r="R35" s="259">
        <f t="shared" si="4"/>
        <v>3650320</v>
      </c>
      <c r="S35" s="211"/>
      <c r="T35" s="212"/>
      <c r="U35" s="259">
        <f t="shared" si="5"/>
        <v>3759829.6</v>
      </c>
      <c r="V35" s="212"/>
      <c r="W35" s="238"/>
      <c r="X35" s="268">
        <v>0.03</v>
      </c>
    </row>
    <row r="36" spans="1:24" s="146" customFormat="1" ht="37.5" customHeight="1" hidden="1">
      <c r="A36" s="178" t="s">
        <v>51</v>
      </c>
      <c r="B36" s="178" t="s">
        <v>52</v>
      </c>
      <c r="C36" s="179" t="s">
        <v>10</v>
      </c>
      <c r="D36" s="187" t="s">
        <v>721</v>
      </c>
      <c r="E36" s="220">
        <f t="shared" si="0"/>
        <v>0</v>
      </c>
      <c r="F36" s="209"/>
      <c r="G36" s="222"/>
      <c r="H36" s="236">
        <f t="shared" si="1"/>
        <v>0</v>
      </c>
      <c r="I36" s="237">
        <v>0</v>
      </c>
      <c r="J36" s="237"/>
      <c r="K36" s="208">
        <f t="shared" si="2"/>
        <v>0</v>
      </c>
      <c r="L36" s="258"/>
      <c r="M36" s="209"/>
      <c r="N36" s="210"/>
      <c r="O36" s="217">
        <f t="shared" si="3"/>
        <v>0</v>
      </c>
      <c r="P36" s="210"/>
      <c r="Q36" s="211"/>
      <c r="R36" s="259">
        <f t="shared" si="4"/>
        <v>0</v>
      </c>
      <c r="S36" s="211"/>
      <c r="T36" s="212"/>
      <c r="U36" s="259">
        <f t="shared" si="5"/>
        <v>0</v>
      </c>
      <c r="V36" s="212"/>
      <c r="W36" s="238"/>
      <c r="X36" s="268">
        <v>0.03</v>
      </c>
    </row>
    <row r="37" spans="1:24" s="146" customFormat="1" ht="33" customHeight="1">
      <c r="A37" s="178" t="s">
        <v>736</v>
      </c>
      <c r="B37" s="178" t="s">
        <v>54</v>
      </c>
      <c r="C37" s="179" t="s">
        <v>10</v>
      </c>
      <c r="D37" s="187" t="s">
        <v>721</v>
      </c>
      <c r="E37" s="220">
        <f t="shared" si="0"/>
        <v>5299238</v>
      </c>
      <c r="F37" s="209">
        <v>5299238</v>
      </c>
      <c r="G37" s="222"/>
      <c r="H37" s="236">
        <f t="shared" si="1"/>
        <v>10872000</v>
      </c>
      <c r="I37" s="237">
        <v>10872000</v>
      </c>
      <c r="J37" s="237"/>
      <c r="K37" s="208">
        <f t="shared" si="2"/>
        <v>16889400</v>
      </c>
      <c r="L37" s="258">
        <v>16889400</v>
      </c>
      <c r="M37" s="209"/>
      <c r="N37" s="210"/>
      <c r="O37" s="217">
        <f t="shared" si="3"/>
        <v>6017400</v>
      </c>
      <c r="P37" s="210"/>
      <c r="Q37" s="211"/>
      <c r="R37" s="259">
        <f t="shared" si="4"/>
        <v>17396082</v>
      </c>
      <c r="S37" s="211"/>
      <c r="T37" s="212"/>
      <c r="U37" s="259">
        <f t="shared" si="5"/>
        <v>17917964.46</v>
      </c>
      <c r="V37" s="212"/>
      <c r="W37" s="238"/>
      <c r="X37" s="268">
        <v>0.03</v>
      </c>
    </row>
    <row r="38" spans="1:24" s="146" customFormat="1" ht="29.25" customHeight="1">
      <c r="A38" s="178" t="s">
        <v>740</v>
      </c>
      <c r="B38" s="178" t="s">
        <v>56</v>
      </c>
      <c r="C38" s="179" t="s">
        <v>10</v>
      </c>
      <c r="D38" s="187" t="s">
        <v>721</v>
      </c>
      <c r="E38" s="220">
        <f t="shared" si="0"/>
        <v>200000</v>
      </c>
      <c r="F38" s="209">
        <v>200000</v>
      </c>
      <c r="G38" s="222"/>
      <c r="H38" s="236">
        <f t="shared" si="1"/>
        <v>600000</v>
      </c>
      <c r="I38" s="237">
        <v>600000</v>
      </c>
      <c r="J38" s="237"/>
      <c r="K38" s="208">
        <f t="shared" si="2"/>
        <v>700000</v>
      </c>
      <c r="L38" s="262">
        <v>700000</v>
      </c>
      <c r="M38" s="209"/>
      <c r="N38" s="210"/>
      <c r="O38" s="217">
        <f t="shared" si="3"/>
        <v>100000</v>
      </c>
      <c r="P38" s="210"/>
      <c r="Q38" s="211"/>
      <c r="R38" s="259">
        <f t="shared" si="4"/>
        <v>721000</v>
      </c>
      <c r="S38" s="211"/>
      <c r="T38" s="212"/>
      <c r="U38" s="259">
        <f t="shared" si="5"/>
        <v>742630</v>
      </c>
      <c r="V38" s="212"/>
      <c r="W38" s="238"/>
      <c r="X38" s="268">
        <v>0.03</v>
      </c>
    </row>
    <row r="39" spans="1:24" s="146" customFormat="1" ht="24.75" customHeight="1">
      <c r="A39" s="178" t="s">
        <v>737</v>
      </c>
      <c r="B39" s="178" t="s">
        <v>58</v>
      </c>
      <c r="C39" s="179" t="s">
        <v>10</v>
      </c>
      <c r="D39" s="187" t="s">
        <v>721</v>
      </c>
      <c r="E39" s="220">
        <f t="shared" si="0"/>
        <v>15000</v>
      </c>
      <c r="F39" s="209">
        <v>15000</v>
      </c>
      <c r="G39" s="222"/>
      <c r="H39" s="236">
        <f t="shared" si="1"/>
        <v>60000</v>
      </c>
      <c r="I39" s="237">
        <v>60000</v>
      </c>
      <c r="J39" s="237"/>
      <c r="K39" s="208">
        <f t="shared" si="2"/>
        <v>0</v>
      </c>
      <c r="L39" s="258">
        <v>0</v>
      </c>
      <c r="M39" s="209"/>
      <c r="N39" s="210"/>
      <c r="O39" s="217">
        <f t="shared" si="3"/>
        <v>-60000</v>
      </c>
      <c r="P39" s="210"/>
      <c r="Q39" s="211"/>
      <c r="R39" s="259">
        <f t="shared" si="4"/>
        <v>0</v>
      </c>
      <c r="S39" s="211"/>
      <c r="T39" s="212"/>
      <c r="U39" s="259">
        <f t="shared" si="5"/>
        <v>0</v>
      </c>
      <c r="V39" s="212"/>
      <c r="W39" s="238"/>
      <c r="X39" s="268">
        <v>0.03</v>
      </c>
    </row>
    <row r="40" spans="1:24" s="146" customFormat="1" ht="32.25" customHeight="1">
      <c r="A40" s="178" t="s">
        <v>738</v>
      </c>
      <c r="B40" s="178" t="s">
        <v>60</v>
      </c>
      <c r="C40" s="179" t="s">
        <v>10</v>
      </c>
      <c r="D40" s="187" t="s">
        <v>721</v>
      </c>
      <c r="E40" s="220">
        <f t="shared" si="0"/>
        <v>0</v>
      </c>
      <c r="F40" s="209"/>
      <c r="G40" s="222"/>
      <c r="H40" s="236">
        <f t="shared" si="1"/>
        <v>2000000</v>
      </c>
      <c r="I40" s="237">
        <v>2000000</v>
      </c>
      <c r="J40" s="237"/>
      <c r="K40" s="208">
        <f t="shared" si="2"/>
        <v>2000000</v>
      </c>
      <c r="L40" s="258">
        <v>2000000</v>
      </c>
      <c r="M40" s="209"/>
      <c r="N40" s="210"/>
      <c r="O40" s="217">
        <f t="shared" si="3"/>
        <v>0</v>
      </c>
      <c r="P40" s="210"/>
      <c r="Q40" s="211"/>
      <c r="R40" s="259">
        <f t="shared" si="4"/>
        <v>2060000</v>
      </c>
      <c r="S40" s="211"/>
      <c r="T40" s="212"/>
      <c r="U40" s="259">
        <f t="shared" si="5"/>
        <v>2121800</v>
      </c>
      <c r="V40" s="212"/>
      <c r="W40" s="238"/>
      <c r="X40" s="268">
        <v>0.03</v>
      </c>
    </row>
    <row r="41" spans="1:24" s="146" customFormat="1" ht="37.5" customHeight="1" hidden="1">
      <c r="A41" s="178" t="s">
        <v>61</v>
      </c>
      <c r="B41" s="178" t="s">
        <v>62</v>
      </c>
      <c r="C41" s="179" t="s">
        <v>10</v>
      </c>
      <c r="D41" s="187" t="s">
        <v>721</v>
      </c>
      <c r="E41" s="220">
        <f t="shared" si="0"/>
        <v>0</v>
      </c>
      <c r="F41" s="209"/>
      <c r="G41" s="222"/>
      <c r="H41" s="236">
        <f t="shared" si="1"/>
        <v>0</v>
      </c>
      <c r="I41" s="237"/>
      <c r="J41" s="237"/>
      <c r="K41" s="208">
        <f t="shared" si="2"/>
        <v>0</v>
      </c>
      <c r="L41" s="258">
        <v>0</v>
      </c>
      <c r="M41" s="209"/>
      <c r="N41" s="210"/>
      <c r="O41" s="217">
        <f t="shared" si="3"/>
        <v>0</v>
      </c>
      <c r="P41" s="210"/>
      <c r="Q41" s="211"/>
      <c r="R41" s="259">
        <f t="shared" si="4"/>
        <v>0</v>
      </c>
      <c r="S41" s="211"/>
      <c r="T41" s="212"/>
      <c r="U41" s="259">
        <f t="shared" si="5"/>
        <v>0</v>
      </c>
      <c r="V41" s="212"/>
      <c r="W41" s="238"/>
      <c r="X41" s="268">
        <v>0.03</v>
      </c>
    </row>
    <row r="42" spans="1:24" s="146" customFormat="1" ht="24.75" customHeight="1">
      <c r="A42" s="178" t="s">
        <v>739</v>
      </c>
      <c r="B42" s="178" t="s">
        <v>64</v>
      </c>
      <c r="C42" s="179" t="s">
        <v>10</v>
      </c>
      <c r="D42" s="187" t="s">
        <v>721</v>
      </c>
      <c r="E42" s="220">
        <f t="shared" si="0"/>
        <v>0</v>
      </c>
      <c r="F42" s="209"/>
      <c r="G42" s="222"/>
      <c r="H42" s="236">
        <f t="shared" si="1"/>
        <v>0</v>
      </c>
      <c r="I42" s="237"/>
      <c r="J42" s="237"/>
      <c r="K42" s="208">
        <f t="shared" si="2"/>
        <v>60000</v>
      </c>
      <c r="L42" s="258">
        <v>60000</v>
      </c>
      <c r="M42" s="209"/>
      <c r="N42" s="210"/>
      <c r="O42" s="217">
        <f t="shared" si="3"/>
        <v>60000</v>
      </c>
      <c r="P42" s="210"/>
      <c r="Q42" s="211"/>
      <c r="R42" s="259">
        <f t="shared" si="4"/>
        <v>61800</v>
      </c>
      <c r="S42" s="211"/>
      <c r="T42" s="212"/>
      <c r="U42" s="259">
        <f t="shared" si="5"/>
        <v>63654</v>
      </c>
      <c r="V42" s="212"/>
      <c r="W42" s="238"/>
      <c r="X42" s="268">
        <v>0.03</v>
      </c>
    </row>
    <row r="43" spans="1:24" s="146" customFormat="1" ht="13.5" customHeight="1">
      <c r="A43" s="177" t="s">
        <v>65</v>
      </c>
      <c r="B43" s="178" t="s">
        <v>66</v>
      </c>
      <c r="C43" s="179" t="s">
        <v>10</v>
      </c>
      <c r="D43" s="187" t="s">
        <v>721</v>
      </c>
      <c r="E43" s="220">
        <f t="shared" si="0"/>
        <v>250000</v>
      </c>
      <c r="F43" s="209">
        <v>250000</v>
      </c>
      <c r="G43" s="222"/>
      <c r="H43" s="236">
        <f t="shared" si="1"/>
        <v>40000</v>
      </c>
      <c r="I43" s="237">
        <v>40000</v>
      </c>
      <c r="J43" s="237"/>
      <c r="K43" s="208">
        <f t="shared" si="2"/>
        <v>0</v>
      </c>
      <c r="L43" s="258"/>
      <c r="M43" s="209"/>
      <c r="N43" s="210"/>
      <c r="O43" s="217">
        <f t="shared" si="3"/>
        <v>-40000</v>
      </c>
      <c r="P43" s="210"/>
      <c r="Q43" s="211"/>
      <c r="R43" s="258"/>
      <c r="S43" s="211"/>
      <c r="T43" s="212"/>
      <c r="U43" s="258"/>
      <c r="V43" s="212"/>
      <c r="W43" s="238"/>
      <c r="X43" s="268">
        <v>0.03</v>
      </c>
    </row>
    <row r="44" spans="1:23" s="173" customFormat="1" ht="28.5" customHeight="1">
      <c r="A44" s="181" t="s">
        <v>67</v>
      </c>
      <c r="B44" s="182" t="s">
        <v>68</v>
      </c>
      <c r="C44" s="183" t="s">
        <v>69</v>
      </c>
      <c r="D44" s="187"/>
      <c r="E44" s="220">
        <f t="shared" si="0"/>
        <v>22408306</v>
      </c>
      <c r="F44" s="208">
        <f>F46+F47</f>
        <v>22408306</v>
      </c>
      <c r="G44" s="220"/>
      <c r="H44" s="236">
        <f t="shared" si="1"/>
        <v>18000000</v>
      </c>
      <c r="I44" s="236">
        <f>I46+I47</f>
        <v>18000000</v>
      </c>
      <c r="J44" s="236">
        <f>J46+J47</f>
        <v>0</v>
      </c>
      <c r="K44" s="208">
        <f t="shared" si="2"/>
        <v>18000000</v>
      </c>
      <c r="L44" s="257">
        <f>L46+L47</f>
        <v>18000000</v>
      </c>
      <c r="M44" s="208"/>
      <c r="N44" s="213"/>
      <c r="O44" s="213">
        <f>O46+O47</f>
        <v>0</v>
      </c>
      <c r="P44" s="213"/>
      <c r="Q44" s="214"/>
      <c r="R44" s="257">
        <f>R46+R47</f>
        <v>18000000</v>
      </c>
      <c r="S44" s="214"/>
      <c r="T44" s="215"/>
      <c r="U44" s="257">
        <f>U46+U47</f>
        <v>18000000</v>
      </c>
      <c r="V44" s="215"/>
      <c r="W44" s="239"/>
    </row>
    <row r="45" spans="1:23" s="146" customFormat="1" ht="11.25" customHeight="1">
      <c r="A45" s="177"/>
      <c r="B45" s="178" t="s">
        <v>5</v>
      </c>
      <c r="C45" s="179"/>
      <c r="D45" s="187"/>
      <c r="E45" s="220">
        <f t="shared" si="0"/>
        <v>0</v>
      </c>
      <c r="F45" s="209"/>
      <c r="G45" s="222"/>
      <c r="H45" s="236">
        <f t="shared" si="1"/>
        <v>0</v>
      </c>
      <c r="I45" s="237"/>
      <c r="J45" s="237"/>
      <c r="K45" s="208">
        <f t="shared" si="2"/>
        <v>0</v>
      </c>
      <c r="L45" s="258"/>
      <c r="M45" s="209"/>
      <c r="N45" s="210"/>
      <c r="O45" s="210"/>
      <c r="P45" s="210"/>
      <c r="Q45" s="211"/>
      <c r="R45" s="258"/>
      <c r="S45" s="211"/>
      <c r="T45" s="212"/>
      <c r="U45" s="258"/>
      <c r="V45" s="212"/>
      <c r="W45" s="238"/>
    </row>
    <row r="46" spans="1:23" s="173" customFormat="1" ht="24.75" customHeight="1">
      <c r="A46" s="178" t="s">
        <v>741</v>
      </c>
      <c r="B46" s="185" t="s">
        <v>71</v>
      </c>
      <c r="C46" s="186" t="s">
        <v>10</v>
      </c>
      <c r="D46" s="187" t="s">
        <v>722</v>
      </c>
      <c r="E46" s="220">
        <f t="shared" si="0"/>
        <v>5450000</v>
      </c>
      <c r="F46" s="216">
        <v>5450000</v>
      </c>
      <c r="G46" s="221"/>
      <c r="H46" s="236">
        <f t="shared" si="1"/>
        <v>3000000</v>
      </c>
      <c r="I46" s="240">
        <v>3000000</v>
      </c>
      <c r="J46" s="240"/>
      <c r="K46" s="208">
        <f t="shared" si="2"/>
        <v>3000000</v>
      </c>
      <c r="L46" s="259">
        <v>3000000</v>
      </c>
      <c r="M46" s="216"/>
      <c r="N46" s="217"/>
      <c r="O46" s="217">
        <f>L46-I46</f>
        <v>0</v>
      </c>
      <c r="P46" s="217"/>
      <c r="Q46" s="218"/>
      <c r="R46" s="259">
        <v>3000000</v>
      </c>
      <c r="S46" s="218"/>
      <c r="T46" s="219"/>
      <c r="U46" s="259">
        <v>3000000</v>
      </c>
      <c r="V46" s="219"/>
      <c r="W46" s="239"/>
    </row>
    <row r="47" spans="1:23" s="173" customFormat="1" ht="22.5" customHeight="1">
      <c r="A47" s="178" t="s">
        <v>742</v>
      </c>
      <c r="B47" s="185" t="s">
        <v>73</v>
      </c>
      <c r="C47" s="186" t="s">
        <v>10</v>
      </c>
      <c r="D47" s="187" t="s">
        <v>722</v>
      </c>
      <c r="E47" s="220">
        <f t="shared" si="0"/>
        <v>16958306</v>
      </c>
      <c r="F47" s="216">
        <v>16958306</v>
      </c>
      <c r="G47" s="221"/>
      <c r="H47" s="236">
        <f t="shared" si="1"/>
        <v>15000000</v>
      </c>
      <c r="I47" s="240">
        <v>15000000</v>
      </c>
      <c r="J47" s="240"/>
      <c r="K47" s="208">
        <f t="shared" si="2"/>
        <v>15000000</v>
      </c>
      <c r="L47" s="259">
        <v>15000000</v>
      </c>
      <c r="M47" s="216"/>
      <c r="N47" s="217"/>
      <c r="O47" s="217">
        <f>L47-I47</f>
        <v>0</v>
      </c>
      <c r="P47" s="217"/>
      <c r="Q47" s="218"/>
      <c r="R47" s="259">
        <v>15000000</v>
      </c>
      <c r="S47" s="218"/>
      <c r="T47" s="219"/>
      <c r="U47" s="259">
        <v>15000000</v>
      </c>
      <c r="V47" s="219"/>
      <c r="W47" s="239"/>
    </row>
    <row r="48" spans="1:23" s="173" customFormat="1" ht="16.5" customHeight="1">
      <c r="A48" s="178" t="s">
        <v>74</v>
      </c>
      <c r="B48" s="182" t="s">
        <v>75</v>
      </c>
      <c r="C48" s="183" t="s">
        <v>76</v>
      </c>
      <c r="D48" s="187"/>
      <c r="E48" s="220">
        <f t="shared" si="0"/>
        <v>2215910405</v>
      </c>
      <c r="F48" s="208">
        <f>F50+F53+F56+F63</f>
        <v>1832129900</v>
      </c>
      <c r="G48" s="220">
        <f>G50+G53+G56+G63</f>
        <v>383780505</v>
      </c>
      <c r="H48" s="236">
        <f t="shared" si="1"/>
        <v>2685635200</v>
      </c>
      <c r="I48" s="236">
        <f>I50+I53+I56+I63</f>
        <v>1814607400</v>
      </c>
      <c r="J48" s="236">
        <f>J50+J53+J56+J63</f>
        <v>871027800</v>
      </c>
      <c r="K48" s="208">
        <f t="shared" si="2"/>
        <v>3566148130</v>
      </c>
      <c r="L48" s="257">
        <f>L50+L53+L56+L63</f>
        <v>2295887100</v>
      </c>
      <c r="M48" s="257">
        <f>M50+M53+M56+M63</f>
        <v>1270261030</v>
      </c>
      <c r="N48" s="213"/>
      <c r="O48" s="213">
        <f>O50+O53+O56+O63</f>
        <v>481279700</v>
      </c>
      <c r="P48" s="213"/>
      <c r="Q48" s="214"/>
      <c r="R48" s="257">
        <f>R50+R53+R56+R63</f>
        <v>2295887100</v>
      </c>
      <c r="S48" s="214"/>
      <c r="T48" s="215"/>
      <c r="U48" s="257">
        <f>U50+U53+U56+U63</f>
        <v>2295887100</v>
      </c>
      <c r="V48" s="215"/>
      <c r="W48" s="239"/>
    </row>
    <row r="49" spans="1:23" s="146" customFormat="1" ht="12.75" customHeight="1">
      <c r="A49" s="178"/>
      <c r="B49" s="178" t="s">
        <v>5</v>
      </c>
      <c r="C49" s="179"/>
      <c r="D49" s="187"/>
      <c r="E49" s="220">
        <f t="shared" si="0"/>
        <v>0</v>
      </c>
      <c r="F49" s="209"/>
      <c r="G49" s="222"/>
      <c r="H49" s="236">
        <f t="shared" si="1"/>
        <v>0</v>
      </c>
      <c r="I49" s="237"/>
      <c r="J49" s="237"/>
      <c r="K49" s="208">
        <f t="shared" si="2"/>
        <v>0</v>
      </c>
      <c r="L49" s="258"/>
      <c r="M49" s="209"/>
      <c r="N49" s="210"/>
      <c r="O49" s="210"/>
      <c r="P49" s="210"/>
      <c r="Q49" s="211"/>
      <c r="R49" s="258"/>
      <c r="S49" s="211"/>
      <c r="T49" s="212"/>
      <c r="U49" s="258"/>
      <c r="V49" s="212"/>
      <c r="W49" s="238"/>
    </row>
    <row r="50" spans="1:23" s="173" customFormat="1" ht="46.5" customHeight="1" hidden="1">
      <c r="A50" s="178" t="s">
        <v>77</v>
      </c>
      <c r="B50" s="182" t="s">
        <v>78</v>
      </c>
      <c r="C50" s="183" t="s">
        <v>79</v>
      </c>
      <c r="D50" s="187"/>
      <c r="E50" s="220">
        <f t="shared" si="0"/>
        <v>0</v>
      </c>
      <c r="F50" s="208">
        <f>F52</f>
        <v>0</v>
      </c>
      <c r="G50" s="220"/>
      <c r="H50" s="236">
        <f t="shared" si="1"/>
        <v>0</v>
      </c>
      <c r="I50" s="236">
        <f>I52</f>
        <v>0</v>
      </c>
      <c r="J50" s="236">
        <f>J52</f>
        <v>0</v>
      </c>
      <c r="K50" s="208">
        <f t="shared" si="2"/>
        <v>0</v>
      </c>
      <c r="L50" s="257"/>
      <c r="M50" s="208"/>
      <c r="N50" s="213"/>
      <c r="O50" s="213"/>
      <c r="P50" s="213"/>
      <c r="Q50" s="214"/>
      <c r="R50" s="257"/>
      <c r="S50" s="214"/>
      <c r="T50" s="215"/>
      <c r="U50" s="257"/>
      <c r="V50" s="215"/>
      <c r="W50" s="239"/>
    </row>
    <row r="51" spans="1:23" s="146" customFormat="1" ht="16.5" customHeight="1" hidden="1">
      <c r="A51" s="178"/>
      <c r="B51" s="178" t="s">
        <v>5</v>
      </c>
      <c r="C51" s="179"/>
      <c r="D51" s="187"/>
      <c r="E51" s="220">
        <f t="shared" si="0"/>
        <v>0</v>
      </c>
      <c r="F51" s="209"/>
      <c r="G51" s="222"/>
      <c r="H51" s="236">
        <f t="shared" si="1"/>
        <v>0</v>
      </c>
      <c r="I51" s="237"/>
      <c r="J51" s="237"/>
      <c r="K51" s="208">
        <f t="shared" si="2"/>
        <v>0</v>
      </c>
      <c r="L51" s="258"/>
      <c r="M51" s="209"/>
      <c r="N51" s="210"/>
      <c r="O51" s="210"/>
      <c r="P51" s="210"/>
      <c r="Q51" s="211"/>
      <c r="R51" s="258"/>
      <c r="S51" s="211"/>
      <c r="T51" s="212"/>
      <c r="U51" s="258"/>
      <c r="V51" s="212"/>
      <c r="W51" s="238"/>
    </row>
    <row r="52" spans="1:23" s="173" customFormat="1" ht="52.5" customHeight="1" hidden="1">
      <c r="A52" s="178" t="s">
        <v>80</v>
      </c>
      <c r="B52" s="185" t="s">
        <v>81</v>
      </c>
      <c r="C52" s="186"/>
      <c r="D52" s="187"/>
      <c r="E52" s="220">
        <f t="shared" si="0"/>
        <v>0</v>
      </c>
      <c r="F52" s="216"/>
      <c r="G52" s="221"/>
      <c r="H52" s="236">
        <f t="shared" si="1"/>
        <v>0</v>
      </c>
      <c r="I52" s="240"/>
      <c r="J52" s="240"/>
      <c r="K52" s="208">
        <f t="shared" si="2"/>
        <v>0</v>
      </c>
      <c r="L52" s="259"/>
      <c r="M52" s="216"/>
      <c r="N52" s="217"/>
      <c r="O52" s="217"/>
      <c r="P52" s="217"/>
      <c r="Q52" s="218"/>
      <c r="R52" s="259"/>
      <c r="S52" s="218"/>
      <c r="T52" s="219"/>
      <c r="U52" s="259"/>
      <c r="V52" s="219"/>
      <c r="W52" s="239"/>
    </row>
    <row r="53" spans="1:23" s="173" customFormat="1" ht="45.75" customHeight="1" hidden="1">
      <c r="A53" s="178" t="s">
        <v>82</v>
      </c>
      <c r="B53" s="182" t="s">
        <v>83</v>
      </c>
      <c r="C53" s="183" t="s">
        <v>84</v>
      </c>
      <c r="D53" s="187"/>
      <c r="E53" s="220">
        <f t="shared" si="0"/>
        <v>12893890</v>
      </c>
      <c r="F53" s="208">
        <f>F55</f>
        <v>0</v>
      </c>
      <c r="G53" s="220">
        <v>12893890</v>
      </c>
      <c r="H53" s="236">
        <f t="shared" si="1"/>
        <v>0</v>
      </c>
      <c r="I53" s="236"/>
      <c r="J53" s="236">
        <f>J55</f>
        <v>0</v>
      </c>
      <c r="K53" s="208">
        <f t="shared" si="2"/>
        <v>0</v>
      </c>
      <c r="L53" s="257"/>
      <c r="M53" s="208"/>
      <c r="N53" s="213"/>
      <c r="O53" s="213"/>
      <c r="P53" s="213"/>
      <c r="Q53" s="214"/>
      <c r="R53" s="257"/>
      <c r="S53" s="214"/>
      <c r="T53" s="215"/>
      <c r="U53" s="257"/>
      <c r="V53" s="215"/>
      <c r="W53" s="239"/>
    </row>
    <row r="54" spans="1:23" s="146" customFormat="1" ht="12.75" customHeight="1" hidden="1">
      <c r="A54" s="178"/>
      <c r="B54" s="178" t="s">
        <v>5</v>
      </c>
      <c r="C54" s="179"/>
      <c r="D54" s="187"/>
      <c r="E54" s="220">
        <f t="shared" si="0"/>
        <v>0</v>
      </c>
      <c r="F54" s="209"/>
      <c r="G54" s="222"/>
      <c r="H54" s="236">
        <f t="shared" si="1"/>
        <v>0</v>
      </c>
      <c r="I54" s="237"/>
      <c r="J54" s="237"/>
      <c r="K54" s="208">
        <f t="shared" si="2"/>
        <v>0</v>
      </c>
      <c r="L54" s="258"/>
      <c r="M54" s="209"/>
      <c r="N54" s="210"/>
      <c r="O54" s="210"/>
      <c r="P54" s="210"/>
      <c r="Q54" s="211"/>
      <c r="R54" s="258"/>
      <c r="S54" s="211"/>
      <c r="T54" s="212"/>
      <c r="U54" s="258"/>
      <c r="V54" s="212"/>
      <c r="W54" s="238"/>
    </row>
    <row r="55" spans="1:23" s="173" customFormat="1" ht="46.5" customHeight="1" hidden="1">
      <c r="A55" s="178" t="s">
        <v>85</v>
      </c>
      <c r="B55" s="185" t="s">
        <v>86</v>
      </c>
      <c r="C55" s="186" t="s">
        <v>10</v>
      </c>
      <c r="D55" s="187"/>
      <c r="E55" s="220">
        <f t="shared" si="0"/>
        <v>12893890</v>
      </c>
      <c r="F55" s="216"/>
      <c r="G55" s="221">
        <v>12893890</v>
      </c>
      <c r="H55" s="236">
        <f t="shared" si="1"/>
        <v>0</v>
      </c>
      <c r="I55" s="240"/>
      <c r="J55" s="240"/>
      <c r="K55" s="208">
        <f t="shared" si="2"/>
        <v>0</v>
      </c>
      <c r="L55" s="259"/>
      <c r="M55" s="216"/>
      <c r="N55" s="217"/>
      <c r="O55" s="217"/>
      <c r="P55" s="217"/>
      <c r="Q55" s="218"/>
      <c r="R55" s="259"/>
      <c r="S55" s="218"/>
      <c r="T55" s="219"/>
      <c r="U55" s="259"/>
      <c r="V55" s="219"/>
      <c r="W55" s="239"/>
    </row>
    <row r="56" spans="1:23" s="173" customFormat="1" ht="42" customHeight="1">
      <c r="A56" s="178" t="s">
        <v>743</v>
      </c>
      <c r="B56" s="182" t="s">
        <v>88</v>
      </c>
      <c r="C56" s="183" t="s">
        <v>89</v>
      </c>
      <c r="D56" s="187"/>
      <c r="E56" s="220">
        <f t="shared" si="0"/>
        <v>1832129900</v>
      </c>
      <c r="F56" s="208">
        <f>F58+F59+F62</f>
        <v>1832129900</v>
      </c>
      <c r="G56" s="220"/>
      <c r="H56" s="236">
        <f t="shared" si="1"/>
        <v>1814607400</v>
      </c>
      <c r="I56" s="236">
        <f>I58+I59+I60+I61+I62</f>
        <v>1814607400</v>
      </c>
      <c r="J56" s="236">
        <f>J58+J59+J60+J61+J62</f>
        <v>0</v>
      </c>
      <c r="K56" s="208">
        <f t="shared" si="2"/>
        <v>3566148130</v>
      </c>
      <c r="L56" s="257">
        <f>L58+L59+L60+L61+L62</f>
        <v>2295887100</v>
      </c>
      <c r="M56" s="257">
        <f>M58+M59+M60+M61+M62</f>
        <v>1270261030</v>
      </c>
      <c r="N56" s="213"/>
      <c r="O56" s="213">
        <f>O58+O59+O60+O61+O62</f>
        <v>481279700</v>
      </c>
      <c r="P56" s="213"/>
      <c r="Q56" s="214"/>
      <c r="R56" s="257">
        <f>R58+R59+R60+R61+R62</f>
        <v>2295887100</v>
      </c>
      <c r="S56" s="214"/>
      <c r="T56" s="215"/>
      <c r="U56" s="257">
        <f>U58+U59+U60+U61+U62</f>
        <v>2295887100</v>
      </c>
      <c r="V56" s="215"/>
      <c r="W56" s="239"/>
    </row>
    <row r="57" spans="1:23" s="146" customFormat="1" ht="12.75" customHeight="1">
      <c r="A57" s="178"/>
      <c r="B57" s="178" t="s">
        <v>5</v>
      </c>
      <c r="C57" s="179"/>
      <c r="D57" s="187"/>
      <c r="E57" s="220">
        <f t="shared" si="0"/>
        <v>0</v>
      </c>
      <c r="F57" s="209"/>
      <c r="G57" s="222"/>
      <c r="H57" s="236">
        <f t="shared" si="1"/>
        <v>0</v>
      </c>
      <c r="I57" s="237"/>
      <c r="J57" s="237"/>
      <c r="K57" s="208">
        <f t="shared" si="2"/>
        <v>0</v>
      </c>
      <c r="L57" s="258"/>
      <c r="M57" s="209"/>
      <c r="N57" s="210"/>
      <c r="O57" s="210"/>
      <c r="P57" s="210"/>
      <c r="Q57" s="211"/>
      <c r="R57" s="258"/>
      <c r="S57" s="211"/>
      <c r="T57" s="212"/>
      <c r="U57" s="258"/>
      <c r="V57" s="212"/>
      <c r="W57" s="238"/>
    </row>
    <row r="58" spans="1:23" s="146" customFormat="1" ht="22.5" customHeight="1">
      <c r="A58" s="178" t="s">
        <v>90</v>
      </c>
      <c r="B58" s="178" t="s">
        <v>91</v>
      </c>
      <c r="C58" s="179" t="s">
        <v>10</v>
      </c>
      <c r="D58" s="187" t="s">
        <v>723</v>
      </c>
      <c r="E58" s="220">
        <f t="shared" si="0"/>
        <v>1825799100</v>
      </c>
      <c r="F58" s="209">
        <v>1825799100</v>
      </c>
      <c r="G58" s="222"/>
      <c r="H58" s="236">
        <f t="shared" si="1"/>
        <v>1811557000</v>
      </c>
      <c r="I58" s="237">
        <v>1811557000</v>
      </c>
      <c r="J58" s="237"/>
      <c r="K58" s="208">
        <f t="shared" si="2"/>
        <v>2292836700</v>
      </c>
      <c r="L58" s="258">
        <v>2292836700</v>
      </c>
      <c r="M58" s="209"/>
      <c r="N58" s="210"/>
      <c r="O58" s="223">
        <f>L58-I58</f>
        <v>481279700</v>
      </c>
      <c r="P58" s="210"/>
      <c r="Q58" s="211"/>
      <c r="R58" s="258">
        <v>2292836700</v>
      </c>
      <c r="S58" s="211"/>
      <c r="T58" s="212"/>
      <c r="U58" s="258">
        <v>2292836700</v>
      </c>
      <c r="V58" s="212"/>
      <c r="W58" s="238"/>
    </row>
    <row r="59" spans="1:23" s="146" customFormat="1" ht="36.75" customHeight="1" hidden="1">
      <c r="A59" s="178">
        <v>1252</v>
      </c>
      <c r="B59" s="178" t="s">
        <v>708</v>
      </c>
      <c r="C59" s="179"/>
      <c r="D59" s="187" t="s">
        <v>723</v>
      </c>
      <c r="E59" s="220">
        <f t="shared" si="0"/>
        <v>164300</v>
      </c>
      <c r="F59" s="209">
        <f>F60+F61</f>
        <v>164300</v>
      </c>
      <c r="G59" s="222"/>
      <c r="H59" s="236">
        <f t="shared" si="1"/>
        <v>0</v>
      </c>
      <c r="I59" s="237"/>
      <c r="J59" s="237"/>
      <c r="K59" s="208">
        <f t="shared" si="2"/>
        <v>0</v>
      </c>
      <c r="L59" s="258"/>
      <c r="M59" s="209"/>
      <c r="N59" s="210"/>
      <c r="O59" s="223">
        <f>L59-I59</f>
        <v>0</v>
      </c>
      <c r="P59" s="210"/>
      <c r="Q59" s="211"/>
      <c r="R59" s="258"/>
      <c r="S59" s="211"/>
      <c r="T59" s="212"/>
      <c r="U59" s="258"/>
      <c r="V59" s="212"/>
      <c r="W59" s="238"/>
    </row>
    <row r="60" spans="1:23" s="146" customFormat="1" ht="36.75" customHeight="1" hidden="1">
      <c r="A60" s="178">
        <v>1253</v>
      </c>
      <c r="B60" s="178" t="s">
        <v>709</v>
      </c>
      <c r="C60" s="179"/>
      <c r="D60" s="187" t="s">
        <v>723</v>
      </c>
      <c r="E60" s="220">
        <f t="shared" si="0"/>
        <v>164300</v>
      </c>
      <c r="F60" s="209">
        <v>164300</v>
      </c>
      <c r="G60" s="222"/>
      <c r="H60" s="236">
        <f t="shared" si="1"/>
        <v>0</v>
      </c>
      <c r="I60" s="237"/>
      <c r="J60" s="237"/>
      <c r="K60" s="208">
        <f t="shared" si="2"/>
        <v>0</v>
      </c>
      <c r="L60" s="258"/>
      <c r="M60" s="209"/>
      <c r="N60" s="210"/>
      <c r="O60" s="223">
        <f>L60-I60</f>
        <v>0</v>
      </c>
      <c r="P60" s="210"/>
      <c r="Q60" s="211"/>
      <c r="R60" s="258"/>
      <c r="S60" s="211"/>
      <c r="T60" s="212"/>
      <c r="U60" s="258"/>
      <c r="V60" s="212"/>
      <c r="W60" s="238"/>
    </row>
    <row r="61" spans="1:23" s="146" customFormat="1" ht="36.75" customHeight="1" hidden="1">
      <c r="A61" s="178">
        <v>1254</v>
      </c>
      <c r="B61" s="178" t="s">
        <v>710</v>
      </c>
      <c r="C61" s="179"/>
      <c r="D61" s="187" t="s">
        <v>723</v>
      </c>
      <c r="E61" s="220">
        <f t="shared" si="0"/>
        <v>0</v>
      </c>
      <c r="F61" s="209">
        <v>0</v>
      </c>
      <c r="G61" s="222"/>
      <c r="H61" s="236">
        <f t="shared" si="1"/>
        <v>0</v>
      </c>
      <c r="I61" s="237"/>
      <c r="J61" s="237"/>
      <c r="K61" s="208">
        <f t="shared" si="2"/>
        <v>0</v>
      </c>
      <c r="L61" s="258"/>
      <c r="M61" s="209"/>
      <c r="N61" s="210"/>
      <c r="O61" s="223">
        <f>L61-I61</f>
        <v>0</v>
      </c>
      <c r="P61" s="210"/>
      <c r="Q61" s="211"/>
      <c r="R61" s="258"/>
      <c r="S61" s="211"/>
      <c r="T61" s="212"/>
      <c r="U61" s="258"/>
      <c r="V61" s="212"/>
      <c r="W61" s="238"/>
    </row>
    <row r="62" spans="1:23" s="146" customFormat="1" ht="23.25" customHeight="1">
      <c r="A62" s="178" t="s">
        <v>92</v>
      </c>
      <c r="B62" s="178" t="s">
        <v>711</v>
      </c>
      <c r="C62" s="179" t="s">
        <v>10</v>
      </c>
      <c r="D62" s="187" t="s">
        <v>723</v>
      </c>
      <c r="E62" s="220">
        <f t="shared" si="0"/>
        <v>6166500</v>
      </c>
      <c r="F62" s="209">
        <v>6166500</v>
      </c>
      <c r="G62" s="222"/>
      <c r="H62" s="236">
        <f t="shared" si="1"/>
        <v>3050400</v>
      </c>
      <c r="I62" s="237">
        <v>3050400</v>
      </c>
      <c r="J62" s="237"/>
      <c r="K62" s="208">
        <f t="shared" si="2"/>
        <v>1273311430</v>
      </c>
      <c r="L62" s="258">
        <v>3050400</v>
      </c>
      <c r="M62" s="209">
        <v>1270261030</v>
      </c>
      <c r="N62" s="210"/>
      <c r="O62" s="223">
        <f>L62-I62</f>
        <v>0</v>
      </c>
      <c r="P62" s="210"/>
      <c r="Q62" s="211"/>
      <c r="R62" s="258">
        <v>3050400</v>
      </c>
      <c r="S62" s="211"/>
      <c r="T62" s="212"/>
      <c r="U62" s="258">
        <v>3050400</v>
      </c>
      <c r="V62" s="212"/>
      <c r="W62" s="238"/>
    </row>
    <row r="63" spans="1:23" s="173" customFormat="1" ht="36" customHeight="1" hidden="1">
      <c r="A63" s="178" t="s">
        <v>94</v>
      </c>
      <c r="B63" s="182" t="s">
        <v>95</v>
      </c>
      <c r="C63" s="183" t="s">
        <v>96</v>
      </c>
      <c r="D63" s="187"/>
      <c r="E63" s="220">
        <f t="shared" si="0"/>
        <v>370886615</v>
      </c>
      <c r="F63" s="208">
        <f>F65</f>
        <v>0</v>
      </c>
      <c r="G63" s="220">
        <f>G65</f>
        <v>370886615</v>
      </c>
      <c r="H63" s="236">
        <f t="shared" si="1"/>
        <v>871027800</v>
      </c>
      <c r="I63" s="236">
        <f>I65</f>
        <v>0</v>
      </c>
      <c r="J63" s="236">
        <f>J65</f>
        <v>871027800</v>
      </c>
      <c r="K63" s="208">
        <f t="shared" si="2"/>
        <v>0</v>
      </c>
      <c r="L63" s="257"/>
      <c r="M63" s="208"/>
      <c r="N63" s="213"/>
      <c r="O63" s="213"/>
      <c r="P63" s="213"/>
      <c r="Q63" s="214"/>
      <c r="R63" s="257"/>
      <c r="S63" s="214"/>
      <c r="T63" s="215"/>
      <c r="U63" s="257"/>
      <c r="V63" s="215"/>
      <c r="W63" s="239"/>
    </row>
    <row r="64" spans="1:23" s="146" customFormat="1" ht="12.75" customHeight="1" hidden="1">
      <c r="A64" s="178"/>
      <c r="B64" s="178"/>
      <c r="C64" s="179"/>
      <c r="D64" s="187"/>
      <c r="E64" s="220">
        <f t="shared" si="0"/>
        <v>0</v>
      </c>
      <c r="F64" s="209"/>
      <c r="G64" s="222"/>
      <c r="H64" s="236">
        <f t="shared" si="1"/>
        <v>0</v>
      </c>
      <c r="I64" s="237"/>
      <c r="J64" s="237"/>
      <c r="K64" s="208">
        <f t="shared" si="2"/>
        <v>0</v>
      </c>
      <c r="L64" s="258"/>
      <c r="M64" s="209"/>
      <c r="N64" s="210"/>
      <c r="O64" s="210"/>
      <c r="P64" s="210"/>
      <c r="Q64" s="211"/>
      <c r="R64" s="258"/>
      <c r="S64" s="211"/>
      <c r="T64" s="212"/>
      <c r="U64" s="258"/>
      <c r="V64" s="212"/>
      <c r="W64" s="238"/>
    </row>
    <row r="65" spans="1:23" s="146" customFormat="1" ht="31.5" customHeight="1" hidden="1">
      <c r="A65" s="178" t="s">
        <v>97</v>
      </c>
      <c r="B65" s="178" t="s">
        <v>93</v>
      </c>
      <c r="C65" s="179" t="s">
        <v>10</v>
      </c>
      <c r="D65" s="187"/>
      <c r="E65" s="220">
        <f t="shared" si="0"/>
        <v>370886615</v>
      </c>
      <c r="F65" s="209">
        <v>0</v>
      </c>
      <c r="G65" s="222">
        <v>370886615</v>
      </c>
      <c r="H65" s="236">
        <f t="shared" si="1"/>
        <v>871027800</v>
      </c>
      <c r="I65" s="237"/>
      <c r="J65" s="237">
        <v>871027800</v>
      </c>
      <c r="K65" s="208">
        <f t="shared" si="2"/>
        <v>0</v>
      </c>
      <c r="L65" s="258"/>
      <c r="M65" s="209"/>
      <c r="N65" s="210"/>
      <c r="O65" s="210">
        <f>L65-I65</f>
        <v>0</v>
      </c>
      <c r="P65" s="210"/>
      <c r="Q65" s="211"/>
      <c r="R65" s="258"/>
      <c r="S65" s="211"/>
      <c r="T65" s="212"/>
      <c r="U65" s="258"/>
      <c r="V65" s="212"/>
      <c r="W65" s="238"/>
    </row>
    <row r="66" spans="1:23" s="135" customFormat="1" ht="34.5" customHeight="1">
      <c r="A66" s="178" t="s">
        <v>744</v>
      </c>
      <c r="B66" s="188" t="s">
        <v>100</v>
      </c>
      <c r="C66" s="189" t="s">
        <v>101</v>
      </c>
      <c r="D66" s="187"/>
      <c r="E66" s="224">
        <f t="shared" si="0"/>
        <v>676679797</v>
      </c>
      <c r="F66" s="241">
        <f>F70+F74+F78+F90+F93</f>
        <v>426168450</v>
      </c>
      <c r="G66" s="224">
        <v>250511347</v>
      </c>
      <c r="H66" s="242">
        <f t="shared" si="1"/>
        <v>855263980</v>
      </c>
      <c r="I66" s="242">
        <f>I70+I74+I78+I90+I93</f>
        <v>455263980</v>
      </c>
      <c r="J66" s="242">
        <f>J69+J70+J74+J78+J90+J93</f>
        <v>400000000</v>
      </c>
      <c r="K66" s="208">
        <f t="shared" si="2"/>
        <v>464511400</v>
      </c>
      <c r="L66" s="260">
        <f>L70+L74+L78+L90+L93</f>
        <v>464511400</v>
      </c>
      <c r="M66" s="241"/>
      <c r="N66" s="225"/>
      <c r="O66" s="225">
        <f>O70+O74+O78+O90+O93</f>
        <v>16247420</v>
      </c>
      <c r="P66" s="225"/>
      <c r="Q66" s="226"/>
      <c r="R66" s="260">
        <f>R70+R74+R78+R90+R93</f>
        <v>469461700</v>
      </c>
      <c r="S66" s="226"/>
      <c r="T66" s="227"/>
      <c r="U66" s="260">
        <f>U70+U74+U78+U90+U93</f>
        <v>474560509</v>
      </c>
      <c r="V66" s="227"/>
      <c r="W66" s="243"/>
    </row>
    <row r="67" spans="1:23" s="146" customFormat="1" ht="12.75" customHeight="1" hidden="1">
      <c r="A67" s="178"/>
      <c r="B67" s="178" t="s">
        <v>98</v>
      </c>
      <c r="C67" s="179"/>
      <c r="D67" s="187"/>
      <c r="E67" s="220">
        <f t="shared" si="0"/>
        <v>0</v>
      </c>
      <c r="F67" s="209"/>
      <c r="G67" s="222"/>
      <c r="H67" s="236">
        <f t="shared" si="1"/>
        <v>0</v>
      </c>
      <c r="I67" s="237"/>
      <c r="J67" s="237"/>
      <c r="K67" s="208">
        <f t="shared" si="2"/>
        <v>0</v>
      </c>
      <c r="L67" s="258"/>
      <c r="M67" s="209"/>
      <c r="N67" s="210"/>
      <c r="O67" s="210"/>
      <c r="P67" s="210"/>
      <c r="Q67" s="211"/>
      <c r="R67" s="258"/>
      <c r="S67" s="211"/>
      <c r="T67" s="212"/>
      <c r="U67" s="258"/>
      <c r="V67" s="212"/>
      <c r="W67" s="238"/>
    </row>
    <row r="68" spans="1:23" s="146" customFormat="1" ht="18" customHeight="1" hidden="1">
      <c r="A68" s="178"/>
      <c r="B68" s="178" t="s">
        <v>5</v>
      </c>
      <c r="C68" s="179"/>
      <c r="D68" s="187"/>
      <c r="E68" s="220">
        <f t="shared" si="0"/>
        <v>0</v>
      </c>
      <c r="F68" s="209"/>
      <c r="G68" s="222"/>
      <c r="H68" s="236">
        <f t="shared" si="1"/>
        <v>0</v>
      </c>
      <c r="I68" s="237"/>
      <c r="J68" s="237"/>
      <c r="K68" s="208">
        <f t="shared" si="2"/>
        <v>0</v>
      </c>
      <c r="L68" s="258"/>
      <c r="M68" s="209"/>
      <c r="N68" s="210"/>
      <c r="O68" s="210"/>
      <c r="P68" s="210"/>
      <c r="Q68" s="211"/>
      <c r="R68" s="258"/>
      <c r="S68" s="211"/>
      <c r="T68" s="212"/>
      <c r="U68" s="258"/>
      <c r="V68" s="212"/>
      <c r="W68" s="238"/>
    </row>
    <row r="69" spans="1:23" s="146" customFormat="1" ht="39" customHeight="1" hidden="1">
      <c r="A69" s="178" t="s">
        <v>103</v>
      </c>
      <c r="B69" s="182" t="s">
        <v>102</v>
      </c>
      <c r="C69" s="179"/>
      <c r="D69" s="187"/>
      <c r="E69" s="220">
        <f t="shared" si="0"/>
        <v>0</v>
      </c>
      <c r="F69" s="209"/>
      <c r="G69" s="222"/>
      <c r="H69" s="236">
        <f t="shared" si="1"/>
        <v>0</v>
      </c>
      <c r="I69" s="237"/>
      <c r="J69" s="237"/>
      <c r="K69" s="208">
        <f t="shared" si="2"/>
        <v>0</v>
      </c>
      <c r="L69" s="258"/>
      <c r="M69" s="209"/>
      <c r="N69" s="210"/>
      <c r="O69" s="210"/>
      <c r="P69" s="210"/>
      <c r="Q69" s="211"/>
      <c r="R69" s="258"/>
      <c r="S69" s="211"/>
      <c r="T69" s="212"/>
      <c r="U69" s="258"/>
      <c r="V69" s="212"/>
      <c r="W69" s="238"/>
    </row>
    <row r="70" spans="1:23" s="173" customFormat="1" ht="26.25" customHeight="1">
      <c r="A70" s="178" t="s">
        <v>104</v>
      </c>
      <c r="B70" s="182" t="s">
        <v>105</v>
      </c>
      <c r="C70" s="183" t="s">
        <v>106</v>
      </c>
      <c r="D70" s="187"/>
      <c r="E70" s="220">
        <f t="shared" si="0"/>
        <v>37455207</v>
      </c>
      <c r="F70" s="208">
        <f>F72+F73</f>
        <v>37455207</v>
      </c>
      <c r="G70" s="220"/>
      <c r="H70" s="236">
        <f t="shared" si="1"/>
        <v>41572910</v>
      </c>
      <c r="I70" s="236">
        <f>I72+I73</f>
        <v>41572910</v>
      </c>
      <c r="J70" s="236">
        <f>J72+J73</f>
        <v>0</v>
      </c>
      <c r="K70" s="208">
        <f t="shared" si="2"/>
        <v>40129700</v>
      </c>
      <c r="L70" s="257">
        <f>L72+L73</f>
        <v>40129700</v>
      </c>
      <c r="M70" s="208"/>
      <c r="N70" s="213"/>
      <c r="O70" s="213">
        <f>O72+O73</f>
        <v>-1443210</v>
      </c>
      <c r="P70" s="213"/>
      <c r="Q70" s="214"/>
      <c r="R70" s="257">
        <f>R72+R73</f>
        <v>40129700</v>
      </c>
      <c r="S70" s="214"/>
      <c r="T70" s="215"/>
      <c r="U70" s="257">
        <f>U72+U73</f>
        <v>40129700</v>
      </c>
      <c r="V70" s="215"/>
      <c r="W70" s="239"/>
    </row>
    <row r="71" spans="1:23" s="146" customFormat="1" ht="12.75" customHeight="1">
      <c r="A71" s="178"/>
      <c r="B71" s="178" t="s">
        <v>5</v>
      </c>
      <c r="C71" s="179"/>
      <c r="D71" s="187"/>
      <c r="E71" s="220">
        <f t="shared" si="0"/>
        <v>0</v>
      </c>
      <c r="F71" s="209"/>
      <c r="G71" s="222"/>
      <c r="H71" s="236">
        <f t="shared" si="1"/>
        <v>0</v>
      </c>
      <c r="I71" s="237"/>
      <c r="J71" s="237"/>
      <c r="K71" s="208">
        <f t="shared" si="2"/>
        <v>0</v>
      </c>
      <c r="L71" s="258"/>
      <c r="M71" s="209"/>
      <c r="N71" s="210"/>
      <c r="O71" s="210"/>
      <c r="P71" s="210"/>
      <c r="Q71" s="211"/>
      <c r="R71" s="258"/>
      <c r="S71" s="211"/>
      <c r="T71" s="212"/>
      <c r="U71" s="258"/>
      <c r="V71" s="212"/>
      <c r="W71" s="238"/>
    </row>
    <row r="72" spans="1:23" s="146" customFormat="1" ht="15.75" customHeight="1">
      <c r="A72" s="178" t="s">
        <v>107</v>
      </c>
      <c r="B72" s="178" t="s">
        <v>108</v>
      </c>
      <c r="C72" s="179" t="s">
        <v>10</v>
      </c>
      <c r="D72" s="187" t="s">
        <v>719</v>
      </c>
      <c r="E72" s="220">
        <f t="shared" si="0"/>
        <v>29200657</v>
      </c>
      <c r="F72" s="209">
        <v>29200657</v>
      </c>
      <c r="G72" s="222"/>
      <c r="H72" s="236">
        <f t="shared" si="1"/>
        <v>32115710</v>
      </c>
      <c r="I72" s="237">
        <v>32115710</v>
      </c>
      <c r="J72" s="237"/>
      <c r="K72" s="208">
        <f t="shared" si="2"/>
        <v>27031500</v>
      </c>
      <c r="L72" s="258">
        <v>27031500</v>
      </c>
      <c r="M72" s="209"/>
      <c r="N72" s="210"/>
      <c r="O72" s="210">
        <f>L72-I72</f>
        <v>-5084210</v>
      </c>
      <c r="P72" s="210"/>
      <c r="Q72" s="211"/>
      <c r="R72" s="258">
        <v>27031500</v>
      </c>
      <c r="S72" s="211"/>
      <c r="T72" s="212"/>
      <c r="U72" s="258">
        <v>27031500</v>
      </c>
      <c r="V72" s="212"/>
      <c r="W72" s="238"/>
    </row>
    <row r="73" spans="1:23" s="146" customFormat="1" ht="14.25" customHeight="1">
      <c r="A73" s="178" t="s">
        <v>110</v>
      </c>
      <c r="B73" s="178" t="s">
        <v>716</v>
      </c>
      <c r="C73" s="179" t="s">
        <v>10</v>
      </c>
      <c r="D73" s="187" t="s">
        <v>719</v>
      </c>
      <c r="E73" s="220">
        <f t="shared" si="0"/>
        <v>8254550</v>
      </c>
      <c r="F73" s="209">
        <v>8254550</v>
      </c>
      <c r="G73" s="222"/>
      <c r="H73" s="236">
        <f t="shared" si="1"/>
        <v>9457200</v>
      </c>
      <c r="I73" s="237">
        <v>9457200</v>
      </c>
      <c r="J73" s="237"/>
      <c r="K73" s="208">
        <f t="shared" si="2"/>
        <v>13098200</v>
      </c>
      <c r="L73" s="258">
        <v>13098200</v>
      </c>
      <c r="M73" s="209"/>
      <c r="N73" s="210"/>
      <c r="O73" s="210">
        <f>L73-I73</f>
        <v>3641000</v>
      </c>
      <c r="P73" s="210"/>
      <c r="Q73" s="211"/>
      <c r="R73" s="258">
        <v>13098200</v>
      </c>
      <c r="S73" s="211"/>
      <c r="T73" s="212"/>
      <c r="U73" s="258">
        <v>13098200</v>
      </c>
      <c r="V73" s="212"/>
      <c r="W73" s="238"/>
    </row>
    <row r="74" spans="1:23" s="173" customFormat="1" ht="37.5" customHeight="1">
      <c r="A74" s="178" t="s">
        <v>111</v>
      </c>
      <c r="B74" s="182" t="s">
        <v>112</v>
      </c>
      <c r="C74" s="183" t="s">
        <v>113</v>
      </c>
      <c r="D74" s="187"/>
      <c r="E74" s="220">
        <f t="shared" si="0"/>
        <v>8658300</v>
      </c>
      <c r="F74" s="208">
        <f>F76+F77</f>
        <v>8658300</v>
      </c>
      <c r="G74" s="220"/>
      <c r="H74" s="236">
        <f t="shared" si="1"/>
        <v>6098000</v>
      </c>
      <c r="I74" s="236">
        <f>I76+I77</f>
        <v>6098000</v>
      </c>
      <c r="J74" s="236">
        <f>J76+J77</f>
        <v>0</v>
      </c>
      <c r="K74" s="208">
        <f t="shared" si="2"/>
        <v>8998000</v>
      </c>
      <c r="L74" s="257">
        <f>L76+L77</f>
        <v>8998000</v>
      </c>
      <c r="M74" s="208"/>
      <c r="N74" s="213"/>
      <c r="O74" s="213">
        <f>O76+O77</f>
        <v>2900000</v>
      </c>
      <c r="P74" s="213"/>
      <c r="Q74" s="214"/>
      <c r="R74" s="257">
        <f>R76+R77</f>
        <v>8998000</v>
      </c>
      <c r="S74" s="214"/>
      <c r="T74" s="215"/>
      <c r="U74" s="257">
        <f>U76+U77</f>
        <v>8998000</v>
      </c>
      <c r="V74" s="215"/>
      <c r="W74" s="239"/>
    </row>
    <row r="75" spans="1:23" s="146" customFormat="1" ht="12.75" customHeight="1">
      <c r="A75" s="178"/>
      <c r="B75" s="178" t="s">
        <v>109</v>
      </c>
      <c r="C75" s="179"/>
      <c r="D75" s="187"/>
      <c r="E75" s="220">
        <f t="shared" si="0"/>
        <v>0</v>
      </c>
      <c r="F75" s="209"/>
      <c r="G75" s="222"/>
      <c r="H75" s="236">
        <f t="shared" si="1"/>
        <v>0</v>
      </c>
      <c r="I75" s="237"/>
      <c r="J75" s="237"/>
      <c r="K75" s="208">
        <f t="shared" si="2"/>
        <v>0</v>
      </c>
      <c r="L75" s="258"/>
      <c r="M75" s="209"/>
      <c r="N75" s="210"/>
      <c r="O75" s="210"/>
      <c r="P75" s="210"/>
      <c r="Q75" s="211"/>
      <c r="R75" s="258"/>
      <c r="S75" s="211"/>
      <c r="T75" s="212"/>
      <c r="U75" s="258"/>
      <c r="V75" s="212"/>
      <c r="W75" s="238"/>
    </row>
    <row r="76" spans="1:23" s="146" customFormat="1" ht="31.5" customHeight="1">
      <c r="A76" s="178" t="s">
        <v>745</v>
      </c>
      <c r="B76" s="178" t="s">
        <v>712</v>
      </c>
      <c r="C76" s="179"/>
      <c r="D76" s="187" t="s">
        <v>723</v>
      </c>
      <c r="E76" s="220">
        <f t="shared" si="0"/>
        <v>5228300</v>
      </c>
      <c r="F76" s="209">
        <v>5228300</v>
      </c>
      <c r="G76" s="222"/>
      <c r="H76" s="236">
        <f t="shared" si="1"/>
        <v>3998000</v>
      </c>
      <c r="I76" s="237">
        <v>3998000</v>
      </c>
      <c r="J76" s="237"/>
      <c r="K76" s="208">
        <f t="shared" si="2"/>
        <v>3998000</v>
      </c>
      <c r="L76" s="258">
        <v>3998000</v>
      </c>
      <c r="M76" s="209"/>
      <c r="N76" s="210"/>
      <c r="O76" s="210">
        <f>L76-I76</f>
        <v>0</v>
      </c>
      <c r="P76" s="210"/>
      <c r="Q76" s="211"/>
      <c r="R76" s="258">
        <v>3998000</v>
      </c>
      <c r="S76" s="211"/>
      <c r="T76" s="212"/>
      <c r="U76" s="258">
        <v>3998000</v>
      </c>
      <c r="V76" s="212"/>
      <c r="W76" s="238"/>
    </row>
    <row r="77" spans="1:23" s="146" customFormat="1" ht="32.25" customHeight="1">
      <c r="A77" s="178" t="s">
        <v>746</v>
      </c>
      <c r="B77" s="178" t="s">
        <v>713</v>
      </c>
      <c r="C77" s="179"/>
      <c r="D77" s="187" t="s">
        <v>724</v>
      </c>
      <c r="E77" s="220">
        <f aca="true" t="shared" si="6" ref="E77:E97">F77+G77</f>
        <v>3430000</v>
      </c>
      <c r="F77" s="209">
        <v>3430000</v>
      </c>
      <c r="G77" s="222"/>
      <c r="H77" s="236">
        <f aca="true" t="shared" si="7" ref="H77:H97">I77+J77</f>
        <v>2100000</v>
      </c>
      <c r="I77" s="237">
        <v>2100000</v>
      </c>
      <c r="J77" s="237"/>
      <c r="K77" s="208">
        <f aca="true" t="shared" si="8" ref="K77:K97">L77+M77</f>
        <v>5000000</v>
      </c>
      <c r="L77" s="258">
        <v>5000000</v>
      </c>
      <c r="M77" s="209"/>
      <c r="N77" s="210"/>
      <c r="O77" s="210">
        <f>L77-I77</f>
        <v>2900000</v>
      </c>
      <c r="P77" s="210"/>
      <c r="Q77" s="211"/>
      <c r="R77" s="258">
        <v>5000000</v>
      </c>
      <c r="S77" s="211"/>
      <c r="T77" s="212"/>
      <c r="U77" s="258">
        <v>5000000</v>
      </c>
      <c r="V77" s="212"/>
      <c r="W77" s="238"/>
    </row>
    <row r="78" spans="1:23" s="173" customFormat="1" ht="27" customHeight="1">
      <c r="A78" s="178" t="s">
        <v>115</v>
      </c>
      <c r="B78" s="182" t="s">
        <v>116</v>
      </c>
      <c r="C78" s="183" t="s">
        <v>117</v>
      </c>
      <c r="D78" s="187"/>
      <c r="E78" s="220">
        <f t="shared" si="6"/>
        <v>340363444</v>
      </c>
      <c r="F78" s="208">
        <f>F79+F89</f>
        <v>340363444</v>
      </c>
      <c r="G78" s="220"/>
      <c r="H78" s="236">
        <f t="shared" si="7"/>
        <v>395593070</v>
      </c>
      <c r="I78" s="236">
        <f>I79+I89</f>
        <v>395593070</v>
      </c>
      <c r="J78" s="236">
        <f>J79+J80+J82+J83+J84+J85+J86+J87+J88+J89</f>
        <v>0</v>
      </c>
      <c r="K78" s="208">
        <f t="shared" si="8"/>
        <v>410383700</v>
      </c>
      <c r="L78" s="257">
        <f>L79+L89</f>
        <v>410383700</v>
      </c>
      <c r="M78" s="208"/>
      <c r="N78" s="213"/>
      <c r="O78" s="213">
        <f>O79+O89</f>
        <v>14790630</v>
      </c>
      <c r="P78" s="213"/>
      <c r="Q78" s="214"/>
      <c r="R78" s="257">
        <f>R79+R89</f>
        <v>415334000</v>
      </c>
      <c r="S78" s="214"/>
      <c r="T78" s="215"/>
      <c r="U78" s="257">
        <f>U79+U89</f>
        <v>420432809</v>
      </c>
      <c r="V78" s="215"/>
      <c r="W78" s="239"/>
    </row>
    <row r="79" spans="1:23" s="146" customFormat="1" ht="13.5" customHeight="1">
      <c r="A79" s="178" t="s">
        <v>118</v>
      </c>
      <c r="B79" s="203" t="s">
        <v>119</v>
      </c>
      <c r="C79" s="179" t="s">
        <v>10</v>
      </c>
      <c r="D79" s="187"/>
      <c r="E79" s="220">
        <f t="shared" si="6"/>
        <v>232252189</v>
      </c>
      <c r="F79" s="209">
        <v>232252189</v>
      </c>
      <c r="G79" s="222"/>
      <c r="H79" s="236">
        <f t="shared" si="7"/>
        <v>345593070</v>
      </c>
      <c r="I79" s="237">
        <f>I80+I81+I82+I83+I84+I85+I86+I87+I88</f>
        <v>345593070</v>
      </c>
      <c r="J79" s="237"/>
      <c r="K79" s="208">
        <f t="shared" si="8"/>
        <v>372383700</v>
      </c>
      <c r="L79" s="261">
        <f>L80+L81+L82+L83+L84+L85+L86+L87+L88</f>
        <v>372383700</v>
      </c>
      <c r="M79" s="209"/>
      <c r="N79" s="210"/>
      <c r="O79" s="210">
        <f>O80+O81+O82+O83+O84+O85+O86+O87+O88</f>
        <v>26790630</v>
      </c>
      <c r="P79" s="210"/>
      <c r="Q79" s="211"/>
      <c r="R79" s="261">
        <f>R80+R81+R82+R83+R84+R85+R86+R87+R88</f>
        <v>377334000</v>
      </c>
      <c r="S79" s="211"/>
      <c r="T79" s="212"/>
      <c r="U79" s="261">
        <f>U80+U81+U82+U83+U84+U85+U86+U87+U88</f>
        <v>382432809</v>
      </c>
      <c r="V79" s="212"/>
      <c r="W79" s="238"/>
    </row>
    <row r="80" spans="1:23" s="146" customFormat="1" ht="31.5" customHeight="1" hidden="1">
      <c r="A80" s="178" t="s">
        <v>747</v>
      </c>
      <c r="B80" s="178" t="s">
        <v>121</v>
      </c>
      <c r="C80" s="179" t="s">
        <v>10</v>
      </c>
      <c r="D80" s="187" t="s">
        <v>720</v>
      </c>
      <c r="E80" s="220">
        <f t="shared" si="6"/>
        <v>0</v>
      </c>
      <c r="F80" s="209">
        <v>0</v>
      </c>
      <c r="G80" s="222"/>
      <c r="H80" s="236">
        <f t="shared" si="7"/>
        <v>5050000</v>
      </c>
      <c r="I80" s="237">
        <v>5050000</v>
      </c>
      <c r="J80" s="237"/>
      <c r="K80" s="208">
        <f t="shared" si="8"/>
        <v>0</v>
      </c>
      <c r="L80" s="258"/>
      <c r="M80" s="209"/>
      <c r="N80" s="210"/>
      <c r="O80" s="210">
        <f>L80-I80</f>
        <v>-5050000</v>
      </c>
      <c r="P80" s="210"/>
      <c r="Q80" s="211"/>
      <c r="R80" s="258"/>
      <c r="S80" s="211"/>
      <c r="T80" s="212"/>
      <c r="U80" s="258"/>
      <c r="V80" s="212"/>
      <c r="W80" s="238"/>
    </row>
    <row r="81" spans="1:23" s="146" customFormat="1" ht="33" customHeight="1">
      <c r="A81" s="178" t="s">
        <v>748</v>
      </c>
      <c r="B81" s="178" t="s">
        <v>122</v>
      </c>
      <c r="C81" s="179" t="s">
        <v>10</v>
      </c>
      <c r="D81" s="187" t="s">
        <v>720</v>
      </c>
      <c r="E81" s="220">
        <f t="shared" si="6"/>
        <v>3791500</v>
      </c>
      <c r="F81" s="209">
        <v>3791500</v>
      </c>
      <c r="G81" s="222"/>
      <c r="H81" s="236">
        <f t="shared" si="7"/>
        <v>5000000</v>
      </c>
      <c r="I81" s="237">
        <v>5000000</v>
      </c>
      <c r="J81" s="237"/>
      <c r="K81" s="208">
        <f t="shared" si="8"/>
        <v>4000000</v>
      </c>
      <c r="L81" s="258">
        <v>4000000</v>
      </c>
      <c r="M81" s="209"/>
      <c r="N81" s="210"/>
      <c r="O81" s="210">
        <f aca="true" t="shared" si="9" ref="O81:O89">L81-I81</f>
        <v>-1000000</v>
      </c>
      <c r="P81" s="210"/>
      <c r="Q81" s="211"/>
      <c r="R81" s="258">
        <v>4000000</v>
      </c>
      <c r="S81" s="211"/>
      <c r="T81" s="212"/>
      <c r="U81" s="258">
        <v>4000000</v>
      </c>
      <c r="V81" s="212"/>
      <c r="W81" s="238"/>
    </row>
    <row r="82" spans="1:23" s="146" customFormat="1" ht="24.75" customHeight="1">
      <c r="A82" s="178" t="s">
        <v>124</v>
      </c>
      <c r="B82" s="178" t="s">
        <v>125</v>
      </c>
      <c r="C82" s="179" t="s">
        <v>10</v>
      </c>
      <c r="D82" s="187" t="s">
        <v>720</v>
      </c>
      <c r="E82" s="220">
        <f t="shared" si="6"/>
        <v>4055750</v>
      </c>
      <c r="F82" s="209">
        <v>4055750</v>
      </c>
      <c r="G82" s="222"/>
      <c r="H82" s="236">
        <f t="shared" si="7"/>
        <v>13000000</v>
      </c>
      <c r="I82" s="237">
        <v>13000000</v>
      </c>
      <c r="J82" s="237"/>
      <c r="K82" s="208">
        <f t="shared" si="8"/>
        <v>640000</v>
      </c>
      <c r="L82" s="258">
        <v>640000</v>
      </c>
      <c r="M82" s="209"/>
      <c r="N82" s="210"/>
      <c r="O82" s="210">
        <f t="shared" si="9"/>
        <v>-12360000</v>
      </c>
      <c r="P82" s="210"/>
      <c r="Q82" s="211"/>
      <c r="R82" s="258">
        <v>640000</v>
      </c>
      <c r="S82" s="211"/>
      <c r="T82" s="212"/>
      <c r="U82" s="258">
        <v>640000</v>
      </c>
      <c r="V82" s="212"/>
      <c r="W82" s="238"/>
    </row>
    <row r="83" spans="1:24" s="146" customFormat="1" ht="18" customHeight="1">
      <c r="A83" s="178" t="s">
        <v>126</v>
      </c>
      <c r="B83" s="178" t="s">
        <v>127</v>
      </c>
      <c r="C83" s="179" t="s">
        <v>10</v>
      </c>
      <c r="D83" s="187" t="s">
        <v>719</v>
      </c>
      <c r="E83" s="220">
        <f t="shared" si="6"/>
        <v>104534649</v>
      </c>
      <c r="F83" s="209">
        <v>104534649</v>
      </c>
      <c r="G83" s="222"/>
      <c r="H83" s="236">
        <f t="shared" si="7"/>
        <v>160255000</v>
      </c>
      <c r="I83" s="237">
        <v>160255000</v>
      </c>
      <c r="J83" s="237"/>
      <c r="K83" s="208">
        <f t="shared" si="8"/>
        <v>165010000</v>
      </c>
      <c r="L83" s="258">
        <v>165010000</v>
      </c>
      <c r="M83" s="209"/>
      <c r="N83" s="210"/>
      <c r="O83" s="210">
        <f t="shared" si="9"/>
        <v>4755000</v>
      </c>
      <c r="P83" s="210"/>
      <c r="Q83" s="211"/>
      <c r="R83" s="258">
        <f>L83*3/100+L83</f>
        <v>169960300</v>
      </c>
      <c r="S83" s="258">
        <f>M83*3/100+M83</f>
        <v>0</v>
      </c>
      <c r="T83" s="258">
        <f>N83*3/100+N83</f>
        <v>0</v>
      </c>
      <c r="U83" s="258">
        <f>R83*3/100+R83</f>
        <v>175059109</v>
      </c>
      <c r="V83" s="212"/>
      <c r="W83" s="238"/>
      <c r="X83" s="268">
        <v>0.03</v>
      </c>
    </row>
    <row r="84" spans="1:23" s="146" customFormat="1" ht="21.75" customHeight="1">
      <c r="A84" s="178" t="s">
        <v>128</v>
      </c>
      <c r="B84" s="178" t="s">
        <v>129</v>
      </c>
      <c r="C84" s="179" t="s">
        <v>10</v>
      </c>
      <c r="D84" s="187" t="s">
        <v>725</v>
      </c>
      <c r="E84" s="220">
        <f t="shared" si="6"/>
        <v>104895230</v>
      </c>
      <c r="F84" s="209">
        <v>104895230</v>
      </c>
      <c r="G84" s="222"/>
      <c r="H84" s="236">
        <f t="shared" si="7"/>
        <v>158748300</v>
      </c>
      <c r="I84" s="237">
        <v>158748300</v>
      </c>
      <c r="J84" s="237"/>
      <c r="K84" s="208">
        <f t="shared" si="8"/>
        <v>154540000</v>
      </c>
      <c r="L84" s="258">
        <v>154540000</v>
      </c>
      <c r="M84" s="209"/>
      <c r="N84" s="210"/>
      <c r="O84" s="210">
        <f t="shared" si="9"/>
        <v>-4208300</v>
      </c>
      <c r="P84" s="210"/>
      <c r="Q84" s="211"/>
      <c r="R84" s="258">
        <v>154540000</v>
      </c>
      <c r="S84" s="211"/>
      <c r="T84" s="212"/>
      <c r="U84" s="258">
        <v>154540000</v>
      </c>
      <c r="V84" s="212"/>
      <c r="W84" s="238"/>
    </row>
    <row r="85" spans="1:23" s="146" customFormat="1" ht="20.25" customHeight="1">
      <c r="A85" s="178" t="s">
        <v>130</v>
      </c>
      <c r="B85" s="178" t="s">
        <v>131</v>
      </c>
      <c r="C85" s="179" t="s">
        <v>10</v>
      </c>
      <c r="D85" s="187" t="s">
        <v>725</v>
      </c>
      <c r="E85" s="220">
        <f t="shared" si="6"/>
        <v>14095850</v>
      </c>
      <c r="F85" s="209">
        <v>14095850</v>
      </c>
      <c r="G85" s="222"/>
      <c r="H85" s="236">
        <f t="shared" si="7"/>
        <v>0</v>
      </c>
      <c r="I85" s="237"/>
      <c r="J85" s="237"/>
      <c r="K85" s="208">
        <f t="shared" si="8"/>
        <v>17618700</v>
      </c>
      <c r="L85" s="258">
        <v>17618700</v>
      </c>
      <c r="M85" s="209"/>
      <c r="N85" s="210"/>
      <c r="O85" s="210">
        <f t="shared" si="9"/>
        <v>17618700</v>
      </c>
      <c r="P85" s="210"/>
      <c r="Q85" s="211"/>
      <c r="R85" s="258">
        <v>17618700</v>
      </c>
      <c r="S85" s="211"/>
      <c r="T85" s="212"/>
      <c r="U85" s="258">
        <v>17618700</v>
      </c>
      <c r="V85" s="212"/>
      <c r="W85" s="238"/>
    </row>
    <row r="86" spans="1:23" s="146" customFormat="1" ht="22.5" customHeight="1" hidden="1">
      <c r="A86" s="178" t="s">
        <v>132</v>
      </c>
      <c r="B86" s="178" t="s">
        <v>714</v>
      </c>
      <c r="C86" s="179" t="s">
        <v>10</v>
      </c>
      <c r="D86" s="187" t="s">
        <v>720</v>
      </c>
      <c r="E86" s="220">
        <f t="shared" si="6"/>
        <v>5000</v>
      </c>
      <c r="F86" s="209">
        <v>5000</v>
      </c>
      <c r="G86" s="222"/>
      <c r="H86" s="236">
        <f t="shared" si="7"/>
        <v>0</v>
      </c>
      <c r="I86" s="237"/>
      <c r="J86" s="237"/>
      <c r="K86" s="208">
        <f t="shared" si="8"/>
        <v>0</v>
      </c>
      <c r="L86" s="258"/>
      <c r="M86" s="209"/>
      <c r="N86" s="210"/>
      <c r="O86" s="210">
        <f t="shared" si="9"/>
        <v>0</v>
      </c>
      <c r="P86" s="210"/>
      <c r="Q86" s="211"/>
      <c r="R86" s="258"/>
      <c r="S86" s="211"/>
      <c r="T86" s="212"/>
      <c r="U86" s="258"/>
      <c r="V86" s="212"/>
      <c r="W86" s="238"/>
    </row>
    <row r="87" spans="1:23" s="146" customFormat="1" ht="24" customHeight="1">
      <c r="A87" s="178" t="s">
        <v>133</v>
      </c>
      <c r="B87" s="178" t="s">
        <v>134</v>
      </c>
      <c r="C87" s="179" t="s">
        <v>10</v>
      </c>
      <c r="D87" s="187" t="s">
        <v>720</v>
      </c>
      <c r="E87" s="220">
        <f t="shared" si="6"/>
        <v>361210</v>
      </c>
      <c r="F87" s="209">
        <v>361210</v>
      </c>
      <c r="G87" s="222"/>
      <c r="H87" s="236">
        <f t="shared" si="7"/>
        <v>1320000</v>
      </c>
      <c r="I87" s="237">
        <v>1320000</v>
      </c>
      <c r="J87" s="237"/>
      <c r="K87" s="208">
        <f t="shared" si="8"/>
        <v>75000</v>
      </c>
      <c r="L87" s="258">
        <v>75000</v>
      </c>
      <c r="M87" s="209"/>
      <c r="N87" s="210"/>
      <c r="O87" s="210">
        <f t="shared" si="9"/>
        <v>-1245000</v>
      </c>
      <c r="P87" s="210"/>
      <c r="Q87" s="211"/>
      <c r="R87" s="258">
        <v>75000</v>
      </c>
      <c r="S87" s="211"/>
      <c r="T87" s="212"/>
      <c r="U87" s="258">
        <v>75000</v>
      </c>
      <c r="V87" s="212"/>
      <c r="W87" s="238"/>
    </row>
    <row r="88" spans="1:23" s="146" customFormat="1" ht="24" customHeight="1">
      <c r="A88" s="178" t="s">
        <v>135</v>
      </c>
      <c r="B88" s="178" t="s">
        <v>726</v>
      </c>
      <c r="C88" s="179" t="s">
        <v>10</v>
      </c>
      <c r="D88" s="187" t="s">
        <v>720</v>
      </c>
      <c r="E88" s="220">
        <f t="shared" si="6"/>
        <v>513000</v>
      </c>
      <c r="F88" s="209">
        <v>513000</v>
      </c>
      <c r="G88" s="222"/>
      <c r="H88" s="236">
        <f t="shared" si="7"/>
        <v>2219770</v>
      </c>
      <c r="I88" s="237">
        <v>2219770</v>
      </c>
      <c r="J88" s="237"/>
      <c r="K88" s="208">
        <f t="shared" si="8"/>
        <v>30500000</v>
      </c>
      <c r="L88" s="258">
        <v>30500000</v>
      </c>
      <c r="M88" s="209"/>
      <c r="N88" s="210"/>
      <c r="O88" s="210">
        <f t="shared" si="9"/>
        <v>28280230</v>
      </c>
      <c r="P88" s="210"/>
      <c r="Q88" s="211"/>
      <c r="R88" s="258">
        <v>30500000</v>
      </c>
      <c r="S88" s="211"/>
      <c r="T88" s="212"/>
      <c r="U88" s="258">
        <v>30500000</v>
      </c>
      <c r="V88" s="212"/>
      <c r="W88" s="238"/>
    </row>
    <row r="89" spans="1:23" s="146" customFormat="1" ht="24" customHeight="1">
      <c r="A89" s="178" t="s">
        <v>136</v>
      </c>
      <c r="B89" s="178" t="s">
        <v>137</v>
      </c>
      <c r="C89" s="179" t="s">
        <v>10</v>
      </c>
      <c r="D89" s="187" t="s">
        <v>720</v>
      </c>
      <c r="E89" s="220">
        <f t="shared" si="6"/>
        <v>108111255</v>
      </c>
      <c r="F89" s="209">
        <v>108111255</v>
      </c>
      <c r="G89" s="222"/>
      <c r="H89" s="236">
        <f t="shared" si="7"/>
        <v>50000000</v>
      </c>
      <c r="I89" s="237">
        <v>50000000</v>
      </c>
      <c r="J89" s="237"/>
      <c r="K89" s="208">
        <f t="shared" si="8"/>
        <v>38000000</v>
      </c>
      <c r="L89" s="261">
        <v>38000000</v>
      </c>
      <c r="M89" s="209"/>
      <c r="N89" s="210"/>
      <c r="O89" s="210">
        <f t="shared" si="9"/>
        <v>-12000000</v>
      </c>
      <c r="P89" s="210"/>
      <c r="Q89" s="211"/>
      <c r="R89" s="261">
        <v>38000000</v>
      </c>
      <c r="S89" s="211"/>
      <c r="T89" s="212"/>
      <c r="U89" s="261">
        <v>38000000</v>
      </c>
      <c r="V89" s="212"/>
      <c r="W89" s="238"/>
    </row>
    <row r="90" spans="1:23" s="173" customFormat="1" ht="27" customHeight="1">
      <c r="A90" s="178" t="s">
        <v>138</v>
      </c>
      <c r="B90" s="182" t="s">
        <v>155</v>
      </c>
      <c r="C90" s="183" t="s">
        <v>139</v>
      </c>
      <c r="D90" s="187"/>
      <c r="E90" s="220">
        <f t="shared" si="6"/>
        <v>3779072</v>
      </c>
      <c r="F90" s="208">
        <f>F91+F92</f>
        <v>3779072</v>
      </c>
      <c r="G90" s="220"/>
      <c r="H90" s="236">
        <f t="shared" si="7"/>
        <v>12000000</v>
      </c>
      <c r="I90" s="236">
        <f>I91+I92</f>
        <v>12000000</v>
      </c>
      <c r="J90" s="236">
        <f>J91+J92</f>
        <v>0</v>
      </c>
      <c r="K90" s="208">
        <f t="shared" si="8"/>
        <v>5000000</v>
      </c>
      <c r="L90" s="257">
        <f>L91</f>
        <v>5000000</v>
      </c>
      <c r="M90" s="208"/>
      <c r="N90" s="213"/>
      <c r="O90" s="213"/>
      <c r="P90" s="213"/>
      <c r="Q90" s="214"/>
      <c r="R90" s="257">
        <f>R91</f>
        <v>5000000</v>
      </c>
      <c r="S90" s="214"/>
      <c r="T90" s="215"/>
      <c r="U90" s="257">
        <f>U91</f>
        <v>5000000</v>
      </c>
      <c r="V90" s="215"/>
      <c r="W90" s="239"/>
    </row>
    <row r="91" spans="1:23" s="146" customFormat="1" ht="24.75" customHeight="1">
      <c r="A91" s="178" t="s">
        <v>140</v>
      </c>
      <c r="B91" s="178" t="s">
        <v>141</v>
      </c>
      <c r="C91" s="179" t="s">
        <v>10</v>
      </c>
      <c r="D91" s="187" t="s">
        <v>727</v>
      </c>
      <c r="E91" s="220">
        <f t="shared" si="6"/>
        <v>3460730</v>
      </c>
      <c r="F91" s="209">
        <v>3460730</v>
      </c>
      <c r="G91" s="222"/>
      <c r="H91" s="236">
        <f t="shared" si="7"/>
        <v>12000000</v>
      </c>
      <c r="I91" s="237">
        <v>12000000</v>
      </c>
      <c r="J91" s="237"/>
      <c r="K91" s="208">
        <f t="shared" si="8"/>
        <v>5000000</v>
      </c>
      <c r="L91" s="258">
        <v>5000000</v>
      </c>
      <c r="M91" s="209"/>
      <c r="N91" s="210"/>
      <c r="O91" s="210">
        <f>L91-I91</f>
        <v>-7000000</v>
      </c>
      <c r="P91" s="210"/>
      <c r="Q91" s="211"/>
      <c r="R91" s="258">
        <v>5000000</v>
      </c>
      <c r="S91" s="211"/>
      <c r="T91" s="212"/>
      <c r="U91" s="258">
        <v>5000000</v>
      </c>
      <c r="V91" s="212"/>
      <c r="W91" s="238"/>
    </row>
    <row r="92" spans="1:23" s="146" customFormat="1" ht="38.25" customHeight="1" hidden="1">
      <c r="A92" s="178" t="s">
        <v>142</v>
      </c>
      <c r="B92" s="178" t="s">
        <v>143</v>
      </c>
      <c r="C92" s="179" t="s">
        <v>10</v>
      </c>
      <c r="D92" s="187" t="s">
        <v>727</v>
      </c>
      <c r="E92" s="180">
        <f t="shared" si="6"/>
        <v>318342</v>
      </c>
      <c r="F92" s="209">
        <v>318342</v>
      </c>
      <c r="G92" s="222"/>
      <c r="H92" s="236">
        <f t="shared" si="7"/>
        <v>0</v>
      </c>
      <c r="I92" s="237"/>
      <c r="J92" s="237"/>
      <c r="K92" s="220">
        <f t="shared" si="8"/>
        <v>0</v>
      </c>
      <c r="L92" s="252"/>
      <c r="M92" s="222"/>
      <c r="N92" s="210"/>
      <c r="O92" s="210">
        <f>L92-I92</f>
        <v>0</v>
      </c>
      <c r="P92" s="210"/>
      <c r="Q92" s="211"/>
      <c r="R92" s="211"/>
      <c r="S92" s="211"/>
      <c r="T92" s="212"/>
      <c r="U92" s="212"/>
      <c r="V92" s="212"/>
      <c r="W92" s="238"/>
    </row>
    <row r="93" spans="1:23" s="173" customFormat="1" ht="42" customHeight="1" hidden="1">
      <c r="A93" s="178" t="s">
        <v>144</v>
      </c>
      <c r="B93" s="182" t="s">
        <v>145</v>
      </c>
      <c r="C93" s="183" t="s">
        <v>146</v>
      </c>
      <c r="D93" s="187"/>
      <c r="E93" s="180">
        <f t="shared" si="6"/>
        <v>286423774</v>
      </c>
      <c r="F93" s="208">
        <f>F95+F96+F97</f>
        <v>35912427</v>
      </c>
      <c r="G93" s="220">
        <f>G95+G96+G97</f>
        <v>250511347</v>
      </c>
      <c r="H93" s="236">
        <f t="shared" si="7"/>
        <v>400000000</v>
      </c>
      <c r="I93" s="236">
        <f>I95+I96+I97</f>
        <v>0</v>
      </c>
      <c r="J93" s="236">
        <f>J95+J96+J97</f>
        <v>400000000</v>
      </c>
      <c r="K93" s="220">
        <f t="shared" si="8"/>
        <v>0</v>
      </c>
      <c r="L93" s="253">
        <f>L95+L96+L97</f>
        <v>0</v>
      </c>
      <c r="M93" s="220">
        <f>M95+M96+M97</f>
        <v>0</v>
      </c>
      <c r="N93" s="213"/>
      <c r="O93" s="213">
        <f>O95+O96+O97</f>
        <v>0</v>
      </c>
      <c r="P93" s="213">
        <f>P95+P96+P97</f>
        <v>0</v>
      </c>
      <c r="Q93" s="214"/>
      <c r="R93" s="214"/>
      <c r="S93" s="214"/>
      <c r="T93" s="215"/>
      <c r="U93" s="215"/>
      <c r="V93" s="215"/>
      <c r="W93" s="239"/>
    </row>
    <row r="94" spans="1:23" s="146" customFormat="1" ht="12.75" customHeight="1" hidden="1">
      <c r="A94" s="178"/>
      <c r="B94" s="178" t="s">
        <v>5</v>
      </c>
      <c r="C94" s="179"/>
      <c r="D94" s="187"/>
      <c r="E94" s="180">
        <f t="shared" si="6"/>
        <v>0</v>
      </c>
      <c r="F94" s="209"/>
      <c r="G94" s="222"/>
      <c r="H94" s="236">
        <f t="shared" si="7"/>
        <v>0</v>
      </c>
      <c r="I94" s="237"/>
      <c r="J94" s="237"/>
      <c r="K94" s="220">
        <f t="shared" si="8"/>
        <v>0</v>
      </c>
      <c r="L94" s="252"/>
      <c r="M94" s="222"/>
      <c r="N94" s="210"/>
      <c r="O94" s="210"/>
      <c r="P94" s="210"/>
      <c r="Q94" s="211"/>
      <c r="R94" s="211"/>
      <c r="S94" s="211"/>
      <c r="T94" s="212"/>
      <c r="U94" s="212"/>
      <c r="V94" s="212"/>
      <c r="W94" s="238"/>
    </row>
    <row r="95" spans="1:23" s="146" customFormat="1" ht="26.25" customHeight="1" hidden="1">
      <c r="A95" s="178" t="s">
        <v>147</v>
      </c>
      <c r="B95" s="178" t="s">
        <v>715</v>
      </c>
      <c r="C95" s="179" t="s">
        <v>10</v>
      </c>
      <c r="D95" s="187" t="s">
        <v>727</v>
      </c>
      <c r="E95" s="180">
        <f t="shared" si="6"/>
        <v>103170</v>
      </c>
      <c r="F95" s="209"/>
      <c r="G95" s="222">
        <v>103170</v>
      </c>
      <c r="H95" s="236">
        <f t="shared" si="7"/>
        <v>0</v>
      </c>
      <c r="I95" s="237"/>
      <c r="J95" s="237"/>
      <c r="K95" s="220">
        <f t="shared" si="8"/>
        <v>0</v>
      </c>
      <c r="L95" s="252"/>
      <c r="M95" s="222"/>
      <c r="N95" s="210"/>
      <c r="O95" s="210">
        <f>L95-I95</f>
        <v>0</v>
      </c>
      <c r="P95" s="210"/>
      <c r="Q95" s="211"/>
      <c r="R95" s="211"/>
      <c r="S95" s="211"/>
      <c r="T95" s="212"/>
      <c r="U95" s="212"/>
      <c r="V95" s="212"/>
      <c r="W95" s="238"/>
    </row>
    <row r="96" spans="1:23" s="146" customFormat="1" ht="27" customHeight="1" hidden="1">
      <c r="A96" s="178" t="s">
        <v>148</v>
      </c>
      <c r="B96" s="178" t="s">
        <v>149</v>
      </c>
      <c r="C96" s="179" t="s">
        <v>10</v>
      </c>
      <c r="D96" s="187" t="s">
        <v>722</v>
      </c>
      <c r="E96" s="180">
        <f t="shared" si="6"/>
        <v>250408177</v>
      </c>
      <c r="F96" s="209"/>
      <c r="G96" s="222">
        <v>250408177</v>
      </c>
      <c r="H96" s="236">
        <f t="shared" si="7"/>
        <v>400000000</v>
      </c>
      <c r="I96" s="237"/>
      <c r="J96" s="237">
        <v>400000000</v>
      </c>
      <c r="K96" s="220">
        <f t="shared" si="8"/>
        <v>0</v>
      </c>
      <c r="L96" s="252"/>
      <c r="M96" s="222"/>
      <c r="N96" s="210"/>
      <c r="O96" s="210">
        <f>L96-I96</f>
        <v>0</v>
      </c>
      <c r="P96" s="210"/>
      <c r="Q96" s="211"/>
      <c r="R96" s="211"/>
      <c r="S96" s="211"/>
      <c r="T96" s="212"/>
      <c r="U96" s="212"/>
      <c r="V96" s="212"/>
      <c r="W96" s="238"/>
    </row>
    <row r="97" spans="1:23" s="146" customFormat="1" ht="30.75" customHeight="1" hidden="1" thickBot="1">
      <c r="A97" s="178" t="s">
        <v>150</v>
      </c>
      <c r="B97" s="190" t="s">
        <v>151</v>
      </c>
      <c r="C97" s="191" t="s">
        <v>10</v>
      </c>
      <c r="D97" s="187"/>
      <c r="E97" s="180">
        <f t="shared" si="6"/>
        <v>35912427</v>
      </c>
      <c r="F97" s="228">
        <v>35912427</v>
      </c>
      <c r="G97" s="229"/>
      <c r="H97" s="236">
        <f t="shared" si="7"/>
        <v>0</v>
      </c>
      <c r="I97" s="244"/>
      <c r="J97" s="244"/>
      <c r="K97" s="220">
        <f t="shared" si="8"/>
        <v>0</v>
      </c>
      <c r="L97" s="254"/>
      <c r="M97" s="229"/>
      <c r="N97" s="230"/>
      <c r="O97" s="210">
        <f>L97-I97</f>
        <v>0</v>
      </c>
      <c r="P97" s="230"/>
      <c r="Q97" s="231"/>
      <c r="R97" s="231"/>
      <c r="S97" s="231"/>
      <c r="T97" s="232"/>
      <c r="U97" s="232"/>
      <c r="V97" s="232"/>
      <c r="W97" s="245"/>
    </row>
    <row r="98" ht="12">
      <c r="L98" s="255"/>
    </row>
    <row r="99" ht="12">
      <c r="L99" s="255"/>
    </row>
    <row r="100" ht="12">
      <c r="L100" s="255"/>
    </row>
    <row r="101" ht="12">
      <c r="L101" s="248"/>
    </row>
    <row r="102" ht="12">
      <c r="L102" s="248"/>
    </row>
    <row r="103" ht="12">
      <c r="L103" s="248"/>
    </row>
    <row r="104" ht="12">
      <c r="L104" s="248"/>
    </row>
    <row r="105" ht="12">
      <c r="L105" s="248"/>
    </row>
    <row r="106" ht="12">
      <c r="L106" s="248"/>
    </row>
    <row r="107" ht="12">
      <c r="L107" s="248"/>
    </row>
    <row r="108" ht="12">
      <c r="L108" s="248"/>
    </row>
    <row r="109" ht="12">
      <c r="L109" s="248"/>
    </row>
    <row r="110" ht="12">
      <c r="L110" s="248"/>
    </row>
    <row r="111" ht="12">
      <c r="L111" s="248"/>
    </row>
    <row r="112" ht="12">
      <c r="L112" s="248"/>
    </row>
    <row r="113" ht="12">
      <c r="L113" s="248"/>
    </row>
    <row r="114" ht="12">
      <c r="L114" s="248"/>
    </row>
    <row r="115" ht="12">
      <c r="L115" s="248"/>
    </row>
    <row r="116" ht="12">
      <c r="L116" s="248"/>
    </row>
    <row r="117" ht="12">
      <c r="L117" s="248"/>
    </row>
    <row r="118" ht="12">
      <c r="L118" s="248"/>
    </row>
    <row r="119" ht="12">
      <c r="L119" s="248"/>
    </row>
    <row r="120" ht="12">
      <c r="L120" s="248"/>
    </row>
    <row r="121" ht="12">
      <c r="L121" s="248"/>
    </row>
    <row r="122" ht="12">
      <c r="L122" s="248"/>
    </row>
    <row r="123" ht="12">
      <c r="L123" s="248"/>
    </row>
    <row r="124" ht="12">
      <c r="L124" s="248"/>
    </row>
    <row r="125" ht="12">
      <c r="L125" s="248"/>
    </row>
    <row r="126" ht="12">
      <c r="L126" s="248"/>
    </row>
    <row r="127" ht="12">
      <c r="L127" s="248"/>
    </row>
    <row r="128" ht="12">
      <c r="L128" s="248"/>
    </row>
    <row r="129" ht="12">
      <c r="L129" s="248"/>
    </row>
    <row r="130" ht="12">
      <c r="L130" s="248"/>
    </row>
    <row r="131" ht="12">
      <c r="L131" s="248"/>
    </row>
    <row r="132" ht="12">
      <c r="L132" s="248"/>
    </row>
    <row r="133" ht="12">
      <c r="L133" s="248"/>
    </row>
    <row r="134" ht="12">
      <c r="L134" s="248"/>
    </row>
    <row r="135" ht="12">
      <c r="L135" s="248"/>
    </row>
    <row r="136" ht="12">
      <c r="L136" s="248"/>
    </row>
    <row r="137" ht="12">
      <c r="L137" s="248"/>
    </row>
    <row r="138" ht="12">
      <c r="L138" s="248"/>
    </row>
    <row r="139" ht="12">
      <c r="L139" s="248"/>
    </row>
    <row r="140" ht="12">
      <c r="L140" s="248"/>
    </row>
    <row r="141" ht="12">
      <c r="L141" s="248"/>
    </row>
    <row r="142" ht="12">
      <c r="L142" s="248"/>
    </row>
    <row r="143" ht="12">
      <c r="L143" s="248"/>
    </row>
    <row r="144" ht="12">
      <c r="L144" s="248"/>
    </row>
    <row r="145" ht="12">
      <c r="L145" s="248"/>
    </row>
    <row r="146" ht="12">
      <c r="L146" s="248"/>
    </row>
    <row r="147" ht="12">
      <c r="L147" s="248"/>
    </row>
    <row r="148" ht="12">
      <c r="L148" s="248"/>
    </row>
    <row r="149" ht="12">
      <c r="L149" s="248"/>
    </row>
    <row r="150" ht="12">
      <c r="L150" s="248"/>
    </row>
    <row r="151" ht="12">
      <c r="L151" s="248"/>
    </row>
    <row r="152" ht="12">
      <c r="L152" s="248"/>
    </row>
    <row r="153" ht="12">
      <c r="L153" s="248"/>
    </row>
    <row r="154" ht="12">
      <c r="L154" s="248"/>
    </row>
    <row r="155" ht="12">
      <c r="L155" s="248"/>
    </row>
    <row r="156" ht="12">
      <c r="L156" s="248"/>
    </row>
    <row r="157" ht="12">
      <c r="L157" s="248"/>
    </row>
    <row r="158" ht="12">
      <c r="L158" s="248"/>
    </row>
    <row r="159" ht="12">
      <c r="L159" s="248"/>
    </row>
    <row r="160" ht="12">
      <c r="L160" s="248"/>
    </row>
    <row r="161" ht="12">
      <c r="L161" s="248"/>
    </row>
    <row r="162" ht="12">
      <c r="L162" s="248"/>
    </row>
    <row r="163" ht="12">
      <c r="L163" s="248"/>
    </row>
    <row r="164" ht="12">
      <c r="L164" s="248"/>
    </row>
    <row r="165" ht="12">
      <c r="L165" s="248"/>
    </row>
    <row r="166" ht="12">
      <c r="L166" s="248"/>
    </row>
    <row r="167" ht="12">
      <c r="L167" s="248"/>
    </row>
    <row r="168" ht="12">
      <c r="L168" s="248"/>
    </row>
    <row r="169" ht="12">
      <c r="L169" s="248"/>
    </row>
    <row r="170" ht="12">
      <c r="L170" s="248"/>
    </row>
    <row r="171" ht="12">
      <c r="L171" s="248"/>
    </row>
    <row r="172" ht="12">
      <c r="L172" s="248"/>
    </row>
    <row r="173" ht="12">
      <c r="L173" s="248"/>
    </row>
    <row r="174" ht="10.5">
      <c r="L174" s="248"/>
    </row>
    <row r="175" ht="10.5">
      <c r="L175" s="248"/>
    </row>
    <row r="176" ht="10.5">
      <c r="L176" s="248"/>
    </row>
    <row r="177" ht="10.5">
      <c r="L177" s="248"/>
    </row>
    <row r="178" ht="10.5">
      <c r="L178" s="248"/>
    </row>
    <row r="179" ht="10.5">
      <c r="L179" s="248"/>
    </row>
    <row r="180" ht="10.5">
      <c r="L180" s="248"/>
    </row>
    <row r="181" ht="10.5">
      <c r="L181" s="248"/>
    </row>
    <row r="182" ht="10.5">
      <c r="L182" s="248"/>
    </row>
    <row r="183" ht="10.5">
      <c r="L183" s="248"/>
    </row>
    <row r="184" ht="10.5">
      <c r="L184" s="248"/>
    </row>
    <row r="185" ht="10.5">
      <c r="L185" s="248"/>
    </row>
    <row r="186" ht="10.5">
      <c r="L186" s="248"/>
    </row>
    <row r="187" ht="10.5">
      <c r="L187" s="248"/>
    </row>
    <row r="188" ht="10.5">
      <c r="L188" s="248"/>
    </row>
    <row r="189" ht="10.5">
      <c r="L189" s="248"/>
    </row>
    <row r="190" ht="10.5">
      <c r="L190" s="248"/>
    </row>
    <row r="191" ht="10.5">
      <c r="L191" s="248"/>
    </row>
    <row r="192" ht="10.5">
      <c r="L192" s="248"/>
    </row>
    <row r="193" ht="10.5">
      <c r="L193" s="248"/>
    </row>
    <row r="194" ht="10.5">
      <c r="L194" s="248"/>
    </row>
    <row r="195" ht="10.5">
      <c r="L195" s="248"/>
    </row>
    <row r="196" ht="10.5">
      <c r="L196" s="248"/>
    </row>
    <row r="197" ht="10.5">
      <c r="L197" s="248"/>
    </row>
    <row r="198" ht="10.5">
      <c r="L198" s="248"/>
    </row>
    <row r="199" ht="10.5">
      <c r="L199" s="248"/>
    </row>
    <row r="200" ht="10.5">
      <c r="L200" s="248"/>
    </row>
    <row r="201" ht="10.5">
      <c r="L201" s="248"/>
    </row>
    <row r="202" ht="10.5">
      <c r="L202" s="248"/>
    </row>
    <row r="203" ht="10.5">
      <c r="L203" s="248"/>
    </row>
    <row r="204" ht="10.5">
      <c r="L204" s="248"/>
    </row>
    <row r="205" ht="10.5">
      <c r="L205" s="248"/>
    </row>
    <row r="206" ht="10.5">
      <c r="L206" s="248"/>
    </row>
    <row r="207" ht="10.5">
      <c r="L207" s="248"/>
    </row>
    <row r="208" ht="10.5">
      <c r="L208" s="248"/>
    </row>
    <row r="209" ht="10.5">
      <c r="L209" s="248"/>
    </row>
    <row r="210" ht="10.5">
      <c r="L210" s="248"/>
    </row>
    <row r="211" ht="10.5">
      <c r="L211" s="248"/>
    </row>
    <row r="212" ht="10.5">
      <c r="L212" s="248"/>
    </row>
    <row r="213" ht="10.5">
      <c r="L213" s="248"/>
    </row>
    <row r="214" ht="10.5">
      <c r="L214" s="248"/>
    </row>
    <row r="215" ht="10.5">
      <c r="L215" s="248"/>
    </row>
    <row r="216" ht="10.5">
      <c r="L216" s="248"/>
    </row>
    <row r="217" ht="10.5">
      <c r="L217" s="248"/>
    </row>
    <row r="218" ht="10.5">
      <c r="L218" s="248"/>
    </row>
    <row r="219" ht="10.5">
      <c r="L219" s="248"/>
    </row>
    <row r="220" ht="10.5">
      <c r="L220" s="248"/>
    </row>
    <row r="221" ht="10.5">
      <c r="L221" s="248"/>
    </row>
    <row r="222" ht="10.5">
      <c r="L222" s="248"/>
    </row>
    <row r="223" ht="10.5">
      <c r="L223" s="248"/>
    </row>
    <row r="224" ht="10.5">
      <c r="L224" s="248"/>
    </row>
    <row r="225" ht="10.5">
      <c r="L225" s="248"/>
    </row>
    <row r="226" ht="10.5">
      <c r="L226" s="248"/>
    </row>
    <row r="227" ht="10.5">
      <c r="L227" s="248"/>
    </row>
    <row r="228" ht="10.5">
      <c r="L228" s="248"/>
    </row>
    <row r="229" ht="10.5">
      <c r="L229" s="248"/>
    </row>
    <row r="230" ht="10.5">
      <c r="L230" s="248"/>
    </row>
    <row r="231" ht="10.5">
      <c r="L231" s="248"/>
    </row>
    <row r="232" ht="10.5">
      <c r="L232" s="248"/>
    </row>
    <row r="233" ht="10.5">
      <c r="L233" s="248"/>
    </row>
    <row r="234" ht="10.5">
      <c r="L234" s="248"/>
    </row>
    <row r="235" ht="10.5">
      <c r="L235" s="248"/>
    </row>
    <row r="236" ht="10.5">
      <c r="L236" s="248"/>
    </row>
    <row r="237" ht="10.5">
      <c r="L237" s="248"/>
    </row>
    <row r="238" ht="10.5">
      <c r="L238" s="248"/>
    </row>
    <row r="239" ht="10.5">
      <c r="L239" s="248"/>
    </row>
    <row r="240" ht="10.5">
      <c r="L240" s="248"/>
    </row>
    <row r="241" ht="10.5">
      <c r="L241" s="248"/>
    </row>
    <row r="242" ht="10.5">
      <c r="L242" s="248"/>
    </row>
    <row r="243" ht="10.5">
      <c r="L243" s="248"/>
    </row>
    <row r="244" ht="10.5">
      <c r="L244" s="248"/>
    </row>
    <row r="245" ht="10.5">
      <c r="L245" s="248"/>
    </row>
    <row r="246" ht="10.5">
      <c r="L246" s="248"/>
    </row>
    <row r="247" ht="10.5">
      <c r="L247" s="248"/>
    </row>
    <row r="248" ht="10.5">
      <c r="L248" s="248"/>
    </row>
    <row r="249" ht="10.5">
      <c r="L249" s="248"/>
    </row>
    <row r="250" ht="10.5">
      <c r="L250" s="248"/>
    </row>
    <row r="251" ht="10.5">
      <c r="L251" s="248"/>
    </row>
    <row r="252" ht="10.5">
      <c r="L252" s="248"/>
    </row>
    <row r="253" ht="10.5">
      <c r="L253" s="248"/>
    </row>
    <row r="254" ht="10.5">
      <c r="L254" s="248"/>
    </row>
    <row r="255" ht="10.5">
      <c r="L255" s="248"/>
    </row>
    <row r="256" ht="10.5">
      <c r="L256" s="248"/>
    </row>
    <row r="257" ht="10.5">
      <c r="L257" s="248"/>
    </row>
    <row r="258" ht="10.5">
      <c r="L258" s="248"/>
    </row>
    <row r="259" ht="10.5">
      <c r="L259" s="248"/>
    </row>
    <row r="260" ht="10.5">
      <c r="L260" s="248"/>
    </row>
    <row r="261" ht="10.5">
      <c r="L261" s="248"/>
    </row>
    <row r="262" ht="10.5">
      <c r="L262" s="248"/>
    </row>
    <row r="263" ht="10.5">
      <c r="L263" s="248"/>
    </row>
    <row r="264" ht="10.5">
      <c r="L264" s="248"/>
    </row>
    <row r="265" ht="10.5">
      <c r="L265" s="248"/>
    </row>
    <row r="266" ht="10.5">
      <c r="L266" s="248"/>
    </row>
    <row r="267" ht="10.5">
      <c r="L267" s="248"/>
    </row>
    <row r="268" ht="10.5">
      <c r="L268" s="248"/>
    </row>
    <row r="269" ht="10.5">
      <c r="L269" s="248"/>
    </row>
    <row r="270" ht="10.5">
      <c r="L270" s="248"/>
    </row>
    <row r="271" ht="10.5">
      <c r="L271" s="248"/>
    </row>
    <row r="272" ht="10.5">
      <c r="L272" s="248"/>
    </row>
    <row r="273" ht="10.5">
      <c r="L273" s="248"/>
    </row>
    <row r="274" ht="10.5">
      <c r="L274" s="248"/>
    </row>
    <row r="275" ht="10.5">
      <c r="L275" s="248"/>
    </row>
    <row r="276" ht="10.5">
      <c r="L276" s="248"/>
    </row>
    <row r="277" ht="10.5">
      <c r="L277" s="248"/>
    </row>
    <row r="278" ht="10.5">
      <c r="L278" s="248"/>
    </row>
    <row r="279" ht="10.5">
      <c r="L279" s="248"/>
    </row>
    <row r="280" ht="10.5">
      <c r="L280" s="248"/>
    </row>
    <row r="281" ht="10.5">
      <c r="L281" s="248"/>
    </row>
    <row r="282" ht="10.5">
      <c r="L282" s="248"/>
    </row>
    <row r="283" ht="10.5">
      <c r="L283" s="248"/>
    </row>
    <row r="284" ht="10.5">
      <c r="L284" s="248"/>
    </row>
    <row r="285" ht="10.5">
      <c r="L285" s="248"/>
    </row>
    <row r="286" ht="10.5">
      <c r="L286" s="248"/>
    </row>
    <row r="287" ht="10.5">
      <c r="L287" s="248"/>
    </row>
    <row r="288" ht="10.5">
      <c r="L288" s="248"/>
    </row>
    <row r="289" ht="10.5">
      <c r="L289" s="248"/>
    </row>
    <row r="290" ht="10.5">
      <c r="L290" s="248"/>
    </row>
    <row r="291" ht="10.5">
      <c r="L291" s="248"/>
    </row>
    <row r="292" ht="10.5">
      <c r="L292" s="248"/>
    </row>
    <row r="293" ht="10.5">
      <c r="L293" s="248"/>
    </row>
    <row r="294" ht="10.5">
      <c r="L294" s="248"/>
    </row>
    <row r="295" ht="10.5">
      <c r="L295" s="248"/>
    </row>
    <row r="296" ht="10.5">
      <c r="L296" s="248"/>
    </row>
    <row r="297" ht="10.5">
      <c r="L297" s="248"/>
    </row>
    <row r="298" ht="10.5">
      <c r="L298" s="248"/>
    </row>
    <row r="299" ht="10.5">
      <c r="L299" s="248"/>
    </row>
    <row r="300" ht="10.5">
      <c r="L300" s="248"/>
    </row>
    <row r="301" ht="10.5">
      <c r="L301" s="248"/>
    </row>
    <row r="302" ht="10.5">
      <c r="L302" s="248"/>
    </row>
    <row r="303" ht="10.5">
      <c r="L303" s="248"/>
    </row>
    <row r="304" ht="10.5">
      <c r="L304" s="248"/>
    </row>
    <row r="305" ht="10.5">
      <c r="L305" s="248"/>
    </row>
    <row r="306" ht="10.5">
      <c r="L306" s="248"/>
    </row>
    <row r="307" ht="10.5">
      <c r="L307" s="248"/>
    </row>
    <row r="308" ht="10.5">
      <c r="L308" s="248"/>
    </row>
    <row r="309" ht="10.5">
      <c r="L309" s="248"/>
    </row>
    <row r="310" ht="10.5">
      <c r="L310" s="248"/>
    </row>
    <row r="311" ht="10.5">
      <c r="L311" s="248"/>
    </row>
    <row r="312" ht="10.5">
      <c r="L312" s="248"/>
    </row>
    <row r="313" ht="10.5">
      <c r="L313" s="248"/>
    </row>
    <row r="314" ht="10.5">
      <c r="L314" s="248"/>
    </row>
    <row r="315" ht="10.5">
      <c r="L315" s="248"/>
    </row>
    <row r="316" ht="10.5">
      <c r="L316" s="248"/>
    </row>
    <row r="317" ht="10.5">
      <c r="L317" s="248"/>
    </row>
    <row r="318" ht="10.5">
      <c r="L318" s="248"/>
    </row>
    <row r="319" ht="10.5">
      <c r="L319" s="248"/>
    </row>
    <row r="320" ht="10.5">
      <c r="L320" s="248"/>
    </row>
    <row r="321" ht="10.5">
      <c r="L321" s="248"/>
    </row>
    <row r="322" ht="10.5">
      <c r="L322" s="248"/>
    </row>
    <row r="323" ht="10.5">
      <c r="L323" s="248"/>
    </row>
    <row r="324" ht="10.5">
      <c r="L324" s="248"/>
    </row>
    <row r="325" ht="10.5">
      <c r="L325" s="248"/>
    </row>
    <row r="326" ht="10.5">
      <c r="L326" s="248"/>
    </row>
    <row r="327" ht="10.5">
      <c r="L327" s="248"/>
    </row>
    <row r="328" ht="10.5">
      <c r="L328" s="248"/>
    </row>
    <row r="329" ht="10.5">
      <c r="L329" s="248"/>
    </row>
    <row r="330" ht="10.5">
      <c r="L330" s="248"/>
    </row>
    <row r="331" ht="10.5">
      <c r="L331" s="248"/>
    </row>
    <row r="332" ht="10.5">
      <c r="L332" s="248"/>
    </row>
    <row r="333" ht="10.5">
      <c r="L333" s="248"/>
    </row>
    <row r="334" ht="10.5">
      <c r="L334" s="248"/>
    </row>
    <row r="335" ht="10.5">
      <c r="L335" s="248"/>
    </row>
    <row r="336" ht="10.5">
      <c r="L336" s="248"/>
    </row>
    <row r="337" ht="10.5">
      <c r="L337" s="248"/>
    </row>
    <row r="338" ht="10.5">
      <c r="L338" s="248"/>
    </row>
    <row r="339" ht="10.5">
      <c r="L339" s="248"/>
    </row>
    <row r="340" ht="10.5">
      <c r="L340" s="248"/>
    </row>
    <row r="341" ht="10.5">
      <c r="L341" s="248"/>
    </row>
    <row r="342" ht="10.5">
      <c r="L342" s="248"/>
    </row>
    <row r="343" ht="10.5">
      <c r="L343" s="248"/>
    </row>
    <row r="344" ht="10.5">
      <c r="L344" s="248"/>
    </row>
    <row r="345" ht="10.5">
      <c r="L345" s="248"/>
    </row>
    <row r="346" ht="10.5">
      <c r="L346" s="248"/>
    </row>
    <row r="347" ht="10.5">
      <c r="L347" s="248"/>
    </row>
    <row r="348" ht="10.5">
      <c r="L348" s="248"/>
    </row>
    <row r="349" ht="10.5">
      <c r="L349" s="248"/>
    </row>
    <row r="350" ht="10.5">
      <c r="L350" s="248"/>
    </row>
    <row r="351" ht="10.5">
      <c r="L351" s="248"/>
    </row>
    <row r="352" ht="10.5">
      <c r="L352" s="248"/>
    </row>
    <row r="353" ht="10.5">
      <c r="L353" s="248"/>
    </row>
    <row r="354" ht="10.5">
      <c r="L354" s="248"/>
    </row>
    <row r="355" ht="10.5">
      <c r="L355" s="248"/>
    </row>
    <row r="356" ht="10.5">
      <c r="L356" s="248"/>
    </row>
    <row r="357" ht="10.5">
      <c r="L357" s="248"/>
    </row>
    <row r="358" ht="10.5">
      <c r="L358" s="248"/>
    </row>
    <row r="359" ht="10.5">
      <c r="L359" s="248"/>
    </row>
    <row r="360" ht="10.5">
      <c r="L360" s="248"/>
    </row>
    <row r="361" ht="10.5">
      <c r="L361" s="248"/>
    </row>
    <row r="362" ht="10.5">
      <c r="L362" s="248"/>
    </row>
    <row r="363" ht="10.5">
      <c r="L363" s="248"/>
    </row>
    <row r="364" ht="10.5">
      <c r="L364" s="248"/>
    </row>
    <row r="365" ht="10.5">
      <c r="L365" s="248"/>
    </row>
    <row r="366" ht="10.5">
      <c r="L366" s="248"/>
    </row>
    <row r="367" ht="10.5">
      <c r="L367" s="248"/>
    </row>
    <row r="368" ht="10.5">
      <c r="L368" s="248"/>
    </row>
    <row r="369" ht="10.5">
      <c r="L369" s="248"/>
    </row>
    <row r="370" ht="10.5">
      <c r="L370" s="248"/>
    </row>
    <row r="371" ht="10.5">
      <c r="L371" s="248"/>
    </row>
    <row r="372" ht="10.5">
      <c r="L372" s="248"/>
    </row>
    <row r="373" ht="10.5">
      <c r="L373" s="248"/>
    </row>
    <row r="374" ht="10.5">
      <c r="L374" s="248"/>
    </row>
    <row r="375" ht="10.5">
      <c r="L375" s="248"/>
    </row>
    <row r="376" ht="10.5">
      <c r="L376" s="248"/>
    </row>
    <row r="377" ht="10.5">
      <c r="L377" s="248"/>
    </row>
    <row r="378" ht="10.5">
      <c r="L378" s="248"/>
    </row>
    <row r="379" ht="10.5">
      <c r="L379" s="248"/>
    </row>
    <row r="380" ht="10.5">
      <c r="L380" s="248"/>
    </row>
    <row r="381" ht="10.5">
      <c r="L381" s="248"/>
    </row>
    <row r="382" ht="10.5">
      <c r="L382" s="248"/>
    </row>
    <row r="383" ht="10.5">
      <c r="L383" s="248"/>
    </row>
    <row r="384" ht="10.5">
      <c r="L384" s="248"/>
    </row>
    <row r="385" ht="10.5">
      <c r="L385" s="248"/>
    </row>
    <row r="386" ht="10.5">
      <c r="L386" s="248"/>
    </row>
    <row r="387" ht="10.5">
      <c r="L387" s="248"/>
    </row>
    <row r="388" ht="10.5">
      <c r="L388" s="248"/>
    </row>
    <row r="389" ht="10.5">
      <c r="L389" s="248"/>
    </row>
    <row r="390" ht="10.5">
      <c r="L390" s="248"/>
    </row>
    <row r="391" ht="10.5">
      <c r="L391" s="248"/>
    </row>
    <row r="392" ht="10.5">
      <c r="L392" s="248"/>
    </row>
    <row r="393" ht="10.5">
      <c r="L393" s="248"/>
    </row>
    <row r="394" ht="10.5">
      <c r="L394" s="248"/>
    </row>
    <row r="395" ht="10.5">
      <c r="L395" s="248"/>
    </row>
    <row r="396" ht="10.5">
      <c r="L396" s="248"/>
    </row>
    <row r="397" ht="10.5">
      <c r="L397" s="248"/>
    </row>
    <row r="398" ht="10.5">
      <c r="L398" s="248"/>
    </row>
    <row r="399" ht="10.5">
      <c r="L399" s="248"/>
    </row>
    <row r="400" ht="10.5">
      <c r="L400" s="248"/>
    </row>
    <row r="401" ht="10.5">
      <c r="L401" s="248"/>
    </row>
    <row r="402" ht="10.5">
      <c r="L402" s="248"/>
    </row>
    <row r="403" ht="10.5">
      <c r="L403" s="248"/>
    </row>
    <row r="404" ht="10.5">
      <c r="L404" s="248"/>
    </row>
    <row r="405" ht="10.5">
      <c r="L405" s="248"/>
    </row>
    <row r="406" ht="10.5">
      <c r="L406" s="248"/>
    </row>
    <row r="407" ht="10.5">
      <c r="L407" s="248"/>
    </row>
    <row r="408" ht="10.5">
      <c r="L408" s="248"/>
    </row>
    <row r="409" ht="10.5">
      <c r="L409" s="248"/>
    </row>
    <row r="410" ht="10.5">
      <c r="L410" s="248"/>
    </row>
    <row r="411" ht="10.5">
      <c r="L411" s="248"/>
    </row>
    <row r="412" ht="10.5">
      <c r="L412" s="248"/>
    </row>
    <row r="413" ht="10.5">
      <c r="L413" s="248"/>
    </row>
    <row r="414" ht="10.5">
      <c r="L414" s="248"/>
    </row>
    <row r="415" ht="10.5">
      <c r="L415" s="248"/>
    </row>
    <row r="416" ht="10.5">
      <c r="L416" s="248"/>
    </row>
    <row r="417" ht="10.5">
      <c r="L417" s="248"/>
    </row>
    <row r="418" ht="10.5">
      <c r="L418" s="248"/>
    </row>
    <row r="419" ht="10.5">
      <c r="L419" s="248"/>
    </row>
    <row r="420" ht="10.5">
      <c r="L420" s="248"/>
    </row>
    <row r="421" ht="10.5">
      <c r="L421" s="248"/>
    </row>
    <row r="422" ht="10.5">
      <c r="L422" s="248"/>
    </row>
    <row r="423" ht="10.5">
      <c r="L423" s="248"/>
    </row>
    <row r="424" ht="10.5">
      <c r="L424" s="248"/>
    </row>
    <row r="425" ht="10.5">
      <c r="L425" s="248"/>
    </row>
    <row r="426" ht="10.5">
      <c r="L426" s="248"/>
    </row>
    <row r="427" ht="10.5">
      <c r="L427" s="248"/>
    </row>
    <row r="428" ht="10.5">
      <c r="L428" s="248"/>
    </row>
    <row r="429" ht="10.5">
      <c r="L429" s="248"/>
    </row>
    <row r="430" ht="10.5">
      <c r="L430" s="248"/>
    </row>
    <row r="431" ht="10.5">
      <c r="L431" s="248"/>
    </row>
    <row r="432" ht="10.5">
      <c r="L432" s="248"/>
    </row>
    <row r="433" ht="10.5">
      <c r="L433" s="248"/>
    </row>
    <row r="434" ht="10.5">
      <c r="L434" s="248"/>
    </row>
    <row r="435" ht="10.5">
      <c r="L435" s="248"/>
    </row>
    <row r="436" ht="10.5">
      <c r="L436" s="248"/>
    </row>
    <row r="437" ht="10.5">
      <c r="L437" s="248"/>
    </row>
    <row r="438" ht="10.5">
      <c r="L438" s="248"/>
    </row>
    <row r="439" ht="10.5">
      <c r="L439" s="248"/>
    </row>
    <row r="440" ht="10.5">
      <c r="L440" s="248"/>
    </row>
    <row r="441" ht="10.5">
      <c r="L441" s="248"/>
    </row>
    <row r="442" ht="10.5">
      <c r="L442" s="248"/>
    </row>
    <row r="443" ht="10.5">
      <c r="L443" s="248"/>
    </row>
    <row r="444" ht="10.5">
      <c r="L444" s="248"/>
    </row>
    <row r="445" ht="10.5">
      <c r="L445" s="248"/>
    </row>
    <row r="446" ht="10.5">
      <c r="L446" s="248"/>
    </row>
    <row r="447" ht="10.5">
      <c r="L447" s="248"/>
    </row>
    <row r="448" ht="10.5">
      <c r="L448" s="248"/>
    </row>
    <row r="449" ht="10.5">
      <c r="L449" s="248"/>
    </row>
    <row r="450" ht="10.5">
      <c r="L450" s="248"/>
    </row>
    <row r="451" ht="10.5">
      <c r="L451" s="248"/>
    </row>
    <row r="452" ht="10.5">
      <c r="L452" s="248"/>
    </row>
    <row r="453" ht="10.5">
      <c r="L453" s="248"/>
    </row>
    <row r="454" ht="10.5">
      <c r="L454" s="248"/>
    </row>
    <row r="455" ht="10.5">
      <c r="L455" s="248"/>
    </row>
    <row r="456" ht="10.5">
      <c r="L456" s="248"/>
    </row>
    <row r="457" ht="10.5">
      <c r="L457" s="248"/>
    </row>
    <row r="458" ht="10.5">
      <c r="L458" s="248"/>
    </row>
    <row r="459" ht="10.5">
      <c r="L459" s="248"/>
    </row>
    <row r="460" ht="10.5">
      <c r="L460" s="248"/>
    </row>
    <row r="461" ht="10.5">
      <c r="L461" s="248"/>
    </row>
    <row r="462" ht="10.5">
      <c r="L462" s="248"/>
    </row>
    <row r="463" ht="10.5">
      <c r="L463" s="248"/>
    </row>
    <row r="464" ht="10.5">
      <c r="L464" s="248"/>
    </row>
    <row r="465" ht="10.5">
      <c r="L465" s="248"/>
    </row>
    <row r="466" ht="10.5">
      <c r="L466" s="248"/>
    </row>
    <row r="467" ht="10.5">
      <c r="L467" s="248"/>
    </row>
    <row r="468" ht="10.5">
      <c r="L468" s="248"/>
    </row>
    <row r="469" ht="10.5">
      <c r="L469" s="248"/>
    </row>
    <row r="470" ht="10.5">
      <c r="L470" s="248"/>
    </row>
    <row r="471" ht="10.5">
      <c r="L471" s="248"/>
    </row>
    <row r="472" ht="10.5">
      <c r="L472" s="248"/>
    </row>
    <row r="473" ht="10.5">
      <c r="L473" s="248"/>
    </row>
    <row r="474" ht="10.5">
      <c r="L474" s="248"/>
    </row>
    <row r="475" ht="10.5">
      <c r="L475" s="248"/>
    </row>
    <row r="476" ht="10.5">
      <c r="L476" s="248"/>
    </row>
    <row r="477" ht="10.5">
      <c r="L477" s="248"/>
    </row>
    <row r="478" ht="10.5">
      <c r="L478" s="248"/>
    </row>
    <row r="479" ht="10.5">
      <c r="L479" s="248"/>
    </row>
    <row r="480" ht="10.5">
      <c r="L480" s="248"/>
    </row>
    <row r="481" ht="10.5">
      <c r="L481" s="248"/>
    </row>
    <row r="482" ht="10.5">
      <c r="L482" s="248"/>
    </row>
    <row r="483" ht="10.5">
      <c r="L483" s="248"/>
    </row>
    <row r="484" ht="10.5">
      <c r="L484" s="248"/>
    </row>
    <row r="485" ht="10.5">
      <c r="L485" s="248"/>
    </row>
    <row r="486" ht="10.5">
      <c r="L486" s="248"/>
    </row>
    <row r="487" ht="10.5">
      <c r="L487" s="248"/>
    </row>
    <row r="488" ht="10.5">
      <c r="L488" s="248"/>
    </row>
    <row r="489" ht="10.5">
      <c r="L489" s="248"/>
    </row>
    <row r="490" ht="10.5">
      <c r="L490" s="248"/>
    </row>
    <row r="491" ht="10.5">
      <c r="L491" s="248"/>
    </row>
  </sheetData>
  <sheetProtection/>
  <mergeCells count="27">
    <mergeCell ref="U1:V1"/>
    <mergeCell ref="O2:V2"/>
    <mergeCell ref="O3:V3"/>
    <mergeCell ref="Q8:S8"/>
    <mergeCell ref="T8:V8"/>
    <mergeCell ref="E9:E10"/>
    <mergeCell ref="H9:H10"/>
    <mergeCell ref="O9:P9"/>
    <mergeCell ref="Q9:Q10"/>
    <mergeCell ref="A6:W6"/>
    <mergeCell ref="A8:A10"/>
    <mergeCell ref="D8:D10"/>
    <mergeCell ref="E8:G8"/>
    <mergeCell ref="H8:J8"/>
    <mergeCell ref="R9:S9"/>
    <mergeCell ref="T9:T10"/>
    <mergeCell ref="N8:P8"/>
    <mergeCell ref="U9:V9"/>
    <mergeCell ref="W9:W10"/>
    <mergeCell ref="B8:B10"/>
    <mergeCell ref="C8:C10"/>
    <mergeCell ref="F9:G9"/>
    <mergeCell ref="I9:J9"/>
    <mergeCell ref="K9:K10"/>
    <mergeCell ref="L9:M9"/>
    <mergeCell ref="N9:N10"/>
    <mergeCell ref="K8:M8"/>
  </mergeCells>
  <printOptions/>
  <pageMargins left="0.31" right="0.2" top="0.2" bottom="0.2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6"/>
  <sheetViews>
    <sheetView zoomScalePageLayoutView="0" workbookViewId="0" topLeftCell="E1">
      <pane xSplit="4755" ySplit="1815" topLeftCell="L1" activePane="bottomRight" state="split"/>
      <selection pane="topLeft" activeCell="A7" sqref="A7"/>
      <selection pane="topRight" activeCell="P2" sqref="P2:X3"/>
      <selection pane="bottomLeft" activeCell="A8" sqref="A8"/>
      <selection pane="bottomRight" activeCell="Z8" sqref="Z8"/>
    </sheetView>
  </sheetViews>
  <sheetFormatPr defaultColWidth="9.140625" defaultRowHeight="12"/>
  <cols>
    <col min="1" max="1" width="7.28125" style="0" customWidth="1"/>
    <col min="2" max="2" width="4.28125" style="0" customWidth="1"/>
    <col min="3" max="3" width="4.00390625" style="0" customWidth="1"/>
    <col min="4" max="4" width="3.8515625" style="0" customWidth="1"/>
    <col min="5" max="5" width="44.00390625" style="0" customWidth="1"/>
    <col min="6" max="8" width="19.8515625" style="0" hidden="1" customWidth="1"/>
    <col min="9" max="9" width="17.28125" style="0" hidden="1" customWidth="1"/>
    <col min="10" max="10" width="18.00390625" style="0" hidden="1" customWidth="1"/>
    <col min="11" max="11" width="16.28125" style="0" hidden="1" customWidth="1"/>
    <col min="12" max="17" width="18.8515625" style="0" customWidth="1"/>
    <col min="18" max="23" width="19.8515625" style="0" customWidth="1"/>
  </cols>
  <sheetData>
    <row r="1" spans="1:26" s="75" customFormat="1" ht="14.25" customHeight="1">
      <c r="A1" s="288"/>
      <c r="B1" s="288"/>
      <c r="C1" s="288"/>
      <c r="D1" s="288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  <c r="R1" s="77"/>
      <c r="S1" s="77"/>
      <c r="T1" s="77"/>
      <c r="U1" s="77"/>
      <c r="V1" s="390" t="s">
        <v>795</v>
      </c>
      <c r="W1" s="390"/>
      <c r="X1" s="390"/>
      <c r="Z1" s="289"/>
    </row>
    <row r="2" spans="1:26" s="75" customFormat="1" ht="15.75" customHeight="1">
      <c r="A2" s="288"/>
      <c r="B2" s="288"/>
      <c r="C2" s="288"/>
      <c r="D2" s="288"/>
      <c r="E2" s="76"/>
      <c r="F2" s="76"/>
      <c r="G2" s="76"/>
      <c r="H2" s="76"/>
      <c r="I2" s="76"/>
      <c r="J2" s="76"/>
      <c r="K2" s="76"/>
      <c r="L2" s="77"/>
      <c r="M2" s="77"/>
      <c r="N2" s="78"/>
      <c r="O2" s="341"/>
      <c r="P2" s="391" t="s">
        <v>792</v>
      </c>
      <c r="Q2" s="391"/>
      <c r="R2" s="391"/>
      <c r="S2" s="391"/>
      <c r="T2" s="391"/>
      <c r="U2" s="391"/>
      <c r="V2" s="391"/>
      <c r="W2" s="391"/>
      <c r="X2" s="391"/>
      <c r="Z2" s="289"/>
    </row>
    <row r="3" spans="1:26" s="75" customFormat="1" ht="13.5" customHeight="1">
      <c r="A3" s="288"/>
      <c r="B3" s="288"/>
      <c r="C3" s="288"/>
      <c r="D3" s="288"/>
      <c r="E3" s="76"/>
      <c r="F3" s="76"/>
      <c r="G3" s="76"/>
      <c r="H3" s="76"/>
      <c r="I3" s="76"/>
      <c r="J3" s="76"/>
      <c r="K3" s="76"/>
      <c r="L3" s="80"/>
      <c r="M3" s="80"/>
      <c r="N3" s="80"/>
      <c r="O3" s="340"/>
      <c r="P3" s="391" t="s">
        <v>793</v>
      </c>
      <c r="Q3" s="391"/>
      <c r="R3" s="391"/>
      <c r="S3" s="391"/>
      <c r="T3" s="391"/>
      <c r="U3" s="391"/>
      <c r="V3" s="391"/>
      <c r="W3" s="391"/>
      <c r="X3" s="391"/>
      <c r="Z3" s="289"/>
    </row>
    <row r="4" spans="1:26" s="75" customFormat="1" ht="43.5" customHeight="1">
      <c r="A4" s="392" t="s">
        <v>776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79"/>
      <c r="Z4" s="289"/>
    </row>
    <row r="5" spans="1:26" s="75" customFormat="1" ht="20.25" customHeight="1" thickBot="1">
      <c r="A5" s="288"/>
      <c r="B5" s="288"/>
      <c r="C5" s="288"/>
      <c r="D5" s="288"/>
      <c r="E5" s="76"/>
      <c r="F5" s="76"/>
      <c r="G5" s="76"/>
      <c r="H5" s="76"/>
      <c r="I5" s="76"/>
      <c r="J5" s="76"/>
      <c r="K5" s="76"/>
      <c r="L5" s="77"/>
      <c r="M5" s="77"/>
      <c r="N5" s="290" t="s">
        <v>777</v>
      </c>
      <c r="O5" s="77"/>
      <c r="P5" s="77"/>
      <c r="Q5" s="77"/>
      <c r="R5" s="77"/>
      <c r="S5" s="77"/>
      <c r="T5" s="77"/>
      <c r="U5" s="77"/>
      <c r="V5" s="77"/>
      <c r="W5" s="77"/>
      <c r="X5" s="82" t="s">
        <v>0</v>
      </c>
      <c r="Z5" s="289"/>
    </row>
    <row r="6" spans="1:26" s="2" customFormat="1" ht="19.5" customHeight="1">
      <c r="A6" s="393" t="s">
        <v>1</v>
      </c>
      <c r="B6" s="395" t="s">
        <v>157</v>
      </c>
      <c r="C6" s="395" t="s">
        <v>158</v>
      </c>
      <c r="D6" s="395" t="s">
        <v>159</v>
      </c>
      <c r="E6" s="396" t="s">
        <v>778</v>
      </c>
      <c r="F6" s="384" t="s">
        <v>703</v>
      </c>
      <c r="G6" s="384"/>
      <c r="H6" s="384"/>
      <c r="I6" s="384" t="s">
        <v>704</v>
      </c>
      <c r="J6" s="384"/>
      <c r="K6" s="384"/>
      <c r="L6" s="385" t="s">
        <v>152</v>
      </c>
      <c r="M6" s="385"/>
      <c r="N6" s="385"/>
      <c r="O6" s="386" t="s">
        <v>705</v>
      </c>
      <c r="P6" s="387"/>
      <c r="Q6" s="388"/>
      <c r="R6" s="385" t="s">
        <v>153</v>
      </c>
      <c r="S6" s="385"/>
      <c r="T6" s="385"/>
      <c r="U6" s="344" t="s">
        <v>154</v>
      </c>
      <c r="V6" s="344"/>
      <c r="W6" s="389"/>
      <c r="X6" s="291" t="s">
        <v>706</v>
      </c>
      <c r="Z6" s="292"/>
    </row>
    <row r="7" spans="1:26" s="2" customFormat="1" ht="18" customHeight="1">
      <c r="A7" s="394"/>
      <c r="B7" s="383"/>
      <c r="C7" s="383"/>
      <c r="D7" s="383"/>
      <c r="E7" s="397"/>
      <c r="F7" s="383" t="s">
        <v>4</v>
      </c>
      <c r="G7" s="383" t="s">
        <v>5</v>
      </c>
      <c r="H7" s="383"/>
      <c r="I7" s="383" t="s">
        <v>4</v>
      </c>
      <c r="J7" s="383" t="s">
        <v>5</v>
      </c>
      <c r="K7" s="383"/>
      <c r="L7" s="380" t="s">
        <v>4</v>
      </c>
      <c r="M7" s="380" t="s">
        <v>5</v>
      </c>
      <c r="N7" s="380"/>
      <c r="O7" s="383" t="s">
        <v>4</v>
      </c>
      <c r="P7" s="383" t="s">
        <v>5</v>
      </c>
      <c r="Q7" s="383"/>
      <c r="R7" s="380" t="s">
        <v>4</v>
      </c>
      <c r="S7" s="380" t="s">
        <v>5</v>
      </c>
      <c r="T7" s="380"/>
      <c r="U7" s="343" t="s">
        <v>4</v>
      </c>
      <c r="V7" s="380" t="s">
        <v>5</v>
      </c>
      <c r="W7" s="381"/>
      <c r="X7" s="382" t="s">
        <v>707</v>
      </c>
      <c r="Z7" s="292"/>
    </row>
    <row r="8" spans="1:26" s="2" customFormat="1" ht="42.75" customHeight="1">
      <c r="A8" s="394"/>
      <c r="B8" s="383"/>
      <c r="C8" s="383"/>
      <c r="D8" s="383"/>
      <c r="E8" s="397"/>
      <c r="F8" s="383"/>
      <c r="G8" s="11" t="s">
        <v>6</v>
      </c>
      <c r="H8" s="11" t="s">
        <v>7</v>
      </c>
      <c r="I8" s="383"/>
      <c r="J8" s="11" t="s">
        <v>6</v>
      </c>
      <c r="K8" s="11" t="s">
        <v>7</v>
      </c>
      <c r="L8" s="380"/>
      <c r="M8" s="320" t="s">
        <v>6</v>
      </c>
      <c r="N8" s="320" t="s">
        <v>7</v>
      </c>
      <c r="O8" s="383"/>
      <c r="P8" s="11" t="s">
        <v>6</v>
      </c>
      <c r="Q8" s="11" t="s">
        <v>7</v>
      </c>
      <c r="R8" s="380"/>
      <c r="S8" s="320" t="s">
        <v>6</v>
      </c>
      <c r="T8" s="320" t="s">
        <v>7</v>
      </c>
      <c r="U8" s="343"/>
      <c r="V8" s="320" t="s">
        <v>6</v>
      </c>
      <c r="W8" s="329" t="s">
        <v>7</v>
      </c>
      <c r="X8" s="382"/>
      <c r="Z8" s="292"/>
    </row>
    <row r="9" spans="1:26" s="293" customFormat="1" ht="20.25" customHeight="1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321">
        <v>12</v>
      </c>
      <c r="M9" s="321">
        <v>13</v>
      </c>
      <c r="N9" s="321">
        <v>14</v>
      </c>
      <c r="O9" s="9">
        <v>15</v>
      </c>
      <c r="P9" s="9">
        <v>16</v>
      </c>
      <c r="Q9" s="9">
        <v>17</v>
      </c>
      <c r="R9" s="321">
        <v>18</v>
      </c>
      <c r="S9" s="321">
        <v>19</v>
      </c>
      <c r="T9" s="321">
        <v>20</v>
      </c>
      <c r="U9" s="287">
        <v>21</v>
      </c>
      <c r="V9" s="321">
        <v>22</v>
      </c>
      <c r="W9" s="330">
        <v>23</v>
      </c>
      <c r="X9" s="10">
        <v>24</v>
      </c>
      <c r="Z9" s="294"/>
    </row>
    <row r="10" spans="1:256" s="5" customFormat="1" ht="21.75" customHeight="1">
      <c r="A10" s="12" t="s">
        <v>10</v>
      </c>
      <c r="B10" s="9" t="s">
        <v>10</v>
      </c>
      <c r="C10" s="9" t="s">
        <v>10</v>
      </c>
      <c r="D10" s="9" t="s">
        <v>10</v>
      </c>
      <c r="E10" s="28" t="s">
        <v>160</v>
      </c>
      <c r="F10" s="295">
        <f>F11+F24+F32+F52+F60+F71+F80+F94+F117+F122</f>
        <v>3463938578.2000003</v>
      </c>
      <c r="G10" s="295">
        <f aca="true" t="shared" si="0" ref="G10:L10">G11+G24+G32+G52+G60+G71+G80+G94+G117+G122</f>
        <v>2539486739.3</v>
      </c>
      <c r="H10" s="295">
        <f t="shared" si="0"/>
        <v>1174860015.7999997</v>
      </c>
      <c r="I10" s="296">
        <f t="shared" si="0"/>
        <v>6004354049.2</v>
      </c>
      <c r="J10" s="296">
        <f>J11+J24+J32+J52+J60+J71+J80+J94+J117+J122-J125</f>
        <v>2965716350</v>
      </c>
      <c r="K10" s="296">
        <f t="shared" si="0"/>
        <v>2638637699.2</v>
      </c>
      <c r="L10" s="322">
        <f t="shared" si="0"/>
        <v>7393933230</v>
      </c>
      <c r="M10" s="322">
        <f>M11+M24+M32+M52+M60+M71+M80+M94+M117+M122-M125</f>
        <v>3323672200</v>
      </c>
      <c r="N10" s="322">
        <f>N11+N24+N32+N52+N60+N71+N80+N94+N117+N122</f>
        <v>3370261030</v>
      </c>
      <c r="O10" s="297">
        <f>L10-I10</f>
        <v>1389579180.8000002</v>
      </c>
      <c r="P10" s="297">
        <f>M10-J10</f>
        <v>357955850</v>
      </c>
      <c r="Q10" s="297">
        <f>N10-K10</f>
        <v>731623330.8000002</v>
      </c>
      <c r="R10" s="324">
        <f>SUM(S10:T10)</f>
        <v>7338781370</v>
      </c>
      <c r="S10" s="322">
        <f>S11+S24+S32+S52+S60+S71+S80+S94+S117+S122-S125</f>
        <v>3547624800</v>
      </c>
      <c r="T10" s="322">
        <f>T11+T24+T32+T52+T60+T71+T80+T94+T117+T122</f>
        <v>3791156570</v>
      </c>
      <c r="U10" s="298">
        <f>V10+W10</f>
        <v>7483460400</v>
      </c>
      <c r="V10" s="322">
        <f>V11+V24+V32+V52+V60+V71+V80+V94+V117+V122-V125</f>
        <v>3683460400</v>
      </c>
      <c r="W10" s="322">
        <f>W11+W24+W32+W52+W60+W71+W80+W94+W117+W122+W111</f>
        <v>3800000000</v>
      </c>
      <c r="X10" s="59"/>
      <c r="Y10" s="293"/>
      <c r="Z10" s="294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pans="1:256" s="5" customFormat="1" ht="18.75" customHeight="1">
      <c r="A11" s="12" t="s">
        <v>161</v>
      </c>
      <c r="B11" s="9" t="s">
        <v>162</v>
      </c>
      <c r="C11" s="9" t="s">
        <v>163</v>
      </c>
      <c r="D11" s="9" t="s">
        <v>163</v>
      </c>
      <c r="E11" s="28" t="s">
        <v>164</v>
      </c>
      <c r="F11" s="295">
        <f aca="true" t="shared" si="1" ref="F11:M11">F13+F17+F21</f>
        <v>1127226663</v>
      </c>
      <c r="G11" s="295">
        <f t="shared" si="1"/>
        <v>857257387.1000001</v>
      </c>
      <c r="H11" s="295">
        <f t="shared" si="1"/>
        <v>269969275.9</v>
      </c>
      <c r="I11" s="296">
        <f t="shared" si="1"/>
        <v>1869998568.4</v>
      </c>
      <c r="J11" s="296">
        <f t="shared" si="1"/>
        <v>1002552576.2</v>
      </c>
      <c r="K11" s="296">
        <f t="shared" si="1"/>
        <v>867445992.2</v>
      </c>
      <c r="L11" s="323">
        <f t="shared" si="1"/>
        <v>2403323550</v>
      </c>
      <c r="M11" s="323">
        <f t="shared" si="1"/>
        <v>1297021060</v>
      </c>
      <c r="N11" s="323">
        <f>N13+N17+N21</f>
        <v>1106302490</v>
      </c>
      <c r="O11" s="297">
        <f aca="true" t="shared" si="2" ref="O11:Q74">L11-I11</f>
        <v>533324981.5999999</v>
      </c>
      <c r="P11" s="297">
        <f t="shared" si="2"/>
        <v>294468483.79999995</v>
      </c>
      <c r="Q11" s="297">
        <f>N11-K11</f>
        <v>238856497.79999995</v>
      </c>
      <c r="R11" s="324">
        <f aca="true" t="shared" si="3" ref="R11:R74">SUM(S11:T11)</f>
        <v>2248225110</v>
      </c>
      <c r="S11" s="323">
        <f>S13+S17+S21</f>
        <v>1344973660</v>
      </c>
      <c r="T11" s="322">
        <f>T13+T17+T21</f>
        <v>903251450</v>
      </c>
      <c r="U11" s="298">
        <f aca="true" t="shared" si="4" ref="U11:U74">V11+W11</f>
        <v>2346973660</v>
      </c>
      <c r="V11" s="323">
        <f>V13+V17+V21</f>
        <v>1453973660</v>
      </c>
      <c r="W11" s="322">
        <f>W13+W17+W21</f>
        <v>893000000</v>
      </c>
      <c r="X11" s="60"/>
      <c r="Y11" s="293"/>
      <c r="Z11" s="294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pans="1:26" s="2" customFormat="1" ht="12.75" customHeight="1">
      <c r="A12" s="29"/>
      <c r="B12" s="30"/>
      <c r="C12" s="30"/>
      <c r="D12" s="30"/>
      <c r="E12" s="16" t="s">
        <v>5</v>
      </c>
      <c r="F12" s="16"/>
      <c r="G12" s="16"/>
      <c r="H12" s="16"/>
      <c r="I12" s="16"/>
      <c r="J12" s="16"/>
      <c r="K12" s="16"/>
      <c r="L12" s="324"/>
      <c r="M12" s="324"/>
      <c r="N12" s="324"/>
      <c r="O12" s="20">
        <f t="shared" si="2"/>
        <v>0</v>
      </c>
      <c r="P12" s="20">
        <f t="shared" si="2"/>
        <v>0</v>
      </c>
      <c r="Q12" s="20">
        <f t="shared" si="2"/>
        <v>0</v>
      </c>
      <c r="R12" s="324">
        <f t="shared" si="3"/>
        <v>0</v>
      </c>
      <c r="S12" s="324"/>
      <c r="T12" s="324"/>
      <c r="U12" s="298">
        <f t="shared" si="4"/>
        <v>0</v>
      </c>
      <c r="V12" s="324"/>
      <c r="W12" s="331"/>
      <c r="X12" s="59"/>
      <c r="Z12" s="292"/>
    </row>
    <row r="13" spans="1:26" s="2" customFormat="1" ht="45" customHeight="1">
      <c r="A13" s="29" t="s">
        <v>165</v>
      </c>
      <c r="B13" s="30" t="s">
        <v>162</v>
      </c>
      <c r="C13" s="30" t="s">
        <v>166</v>
      </c>
      <c r="D13" s="30" t="s">
        <v>163</v>
      </c>
      <c r="E13" s="299" t="s">
        <v>167</v>
      </c>
      <c r="F13" s="299">
        <f>F15+F16</f>
        <v>941827476</v>
      </c>
      <c r="G13" s="299">
        <f>G15+G16</f>
        <v>776636805.7</v>
      </c>
      <c r="H13" s="299">
        <f>H15+H16</f>
        <v>165190670.3</v>
      </c>
      <c r="I13" s="299">
        <f aca="true" t="shared" si="5" ref="I13:N13">I15</f>
        <v>890788500</v>
      </c>
      <c r="J13" s="299">
        <f t="shared" si="5"/>
        <v>844492200</v>
      </c>
      <c r="K13" s="299">
        <f t="shared" si="5"/>
        <v>46296300</v>
      </c>
      <c r="L13" s="322">
        <f t="shared" si="5"/>
        <v>950250000</v>
      </c>
      <c r="M13" s="322">
        <f t="shared" si="5"/>
        <v>950250000</v>
      </c>
      <c r="N13" s="322">
        <f t="shared" si="5"/>
        <v>0</v>
      </c>
      <c r="O13" s="297">
        <f t="shared" si="2"/>
        <v>59461500</v>
      </c>
      <c r="P13" s="297">
        <f t="shared" si="2"/>
        <v>105757800</v>
      </c>
      <c r="Q13" s="297">
        <f t="shared" si="2"/>
        <v>-46296300</v>
      </c>
      <c r="R13" s="324">
        <f t="shared" si="3"/>
        <v>1502910200</v>
      </c>
      <c r="S13" s="322">
        <f>S15</f>
        <v>996702600</v>
      </c>
      <c r="T13" s="322">
        <f>T15</f>
        <v>506207600</v>
      </c>
      <c r="U13" s="298">
        <f t="shared" si="4"/>
        <v>1205702600</v>
      </c>
      <c r="V13" s="322">
        <f>V15</f>
        <v>1105702600</v>
      </c>
      <c r="W13" s="322">
        <f>W15</f>
        <v>100000000</v>
      </c>
      <c r="X13" s="60"/>
      <c r="Z13" s="292"/>
    </row>
    <row r="14" spans="1:26" s="2" customFormat="1" ht="12.75" customHeight="1">
      <c r="A14" s="29"/>
      <c r="B14" s="30"/>
      <c r="C14" s="30"/>
      <c r="D14" s="30"/>
      <c r="E14" s="16" t="s">
        <v>168</v>
      </c>
      <c r="F14" s="16"/>
      <c r="G14" s="16"/>
      <c r="H14" s="16"/>
      <c r="I14" s="16"/>
      <c r="J14" s="16"/>
      <c r="K14" s="16"/>
      <c r="L14" s="325"/>
      <c r="M14" s="325"/>
      <c r="N14" s="325"/>
      <c r="O14" s="20">
        <f t="shared" si="2"/>
        <v>0</v>
      </c>
      <c r="P14" s="20">
        <f t="shared" si="2"/>
        <v>0</v>
      </c>
      <c r="Q14" s="20">
        <f t="shared" si="2"/>
        <v>0</v>
      </c>
      <c r="R14" s="324">
        <f t="shared" si="3"/>
        <v>0</v>
      </c>
      <c r="S14" s="325"/>
      <c r="T14" s="325"/>
      <c r="U14" s="298">
        <f t="shared" si="4"/>
        <v>0</v>
      </c>
      <c r="V14" s="325"/>
      <c r="W14" s="332"/>
      <c r="X14" s="59"/>
      <c r="Z14" s="292"/>
    </row>
    <row r="15" spans="1:26" s="2" customFormat="1" ht="22.5" customHeight="1">
      <c r="A15" s="29" t="s">
        <v>169</v>
      </c>
      <c r="B15" s="30" t="s">
        <v>162</v>
      </c>
      <c r="C15" s="30" t="s">
        <v>166</v>
      </c>
      <c r="D15" s="30" t="s">
        <v>166</v>
      </c>
      <c r="E15" s="19" t="s">
        <v>170</v>
      </c>
      <c r="F15" s="19">
        <f>G15+H15</f>
        <v>941827476</v>
      </c>
      <c r="G15" s="19">
        <v>776636805.7</v>
      </c>
      <c r="H15" s="19">
        <v>165190670.3</v>
      </c>
      <c r="I15" s="19">
        <f>J15+K15</f>
        <v>890788500</v>
      </c>
      <c r="J15" s="19">
        <v>844492200</v>
      </c>
      <c r="K15" s="19">
        <v>46296300</v>
      </c>
      <c r="L15" s="326">
        <f>M15+N15</f>
        <v>950250000</v>
      </c>
      <c r="M15" s="326">
        <v>950250000</v>
      </c>
      <c r="N15" s="326">
        <v>0</v>
      </c>
      <c r="O15" s="20">
        <f t="shared" si="2"/>
        <v>59461500</v>
      </c>
      <c r="P15" s="20">
        <f t="shared" si="2"/>
        <v>105757800</v>
      </c>
      <c r="Q15" s="20">
        <f t="shared" si="2"/>
        <v>-46296300</v>
      </c>
      <c r="R15" s="324">
        <f t="shared" si="3"/>
        <v>1502910200</v>
      </c>
      <c r="S15" s="326">
        <v>996702600</v>
      </c>
      <c r="T15" s="326">
        <v>506207600</v>
      </c>
      <c r="U15" s="298">
        <f t="shared" si="4"/>
        <v>1205702600</v>
      </c>
      <c r="V15" s="326">
        <v>1105702600</v>
      </c>
      <c r="W15" s="333">
        <v>100000000</v>
      </c>
      <c r="X15" s="60"/>
      <c r="Z15" s="292"/>
    </row>
    <row r="16" spans="1:26" s="2" customFormat="1" ht="12.75" customHeight="1">
      <c r="A16" s="29" t="s">
        <v>171</v>
      </c>
      <c r="B16" s="30" t="s">
        <v>162</v>
      </c>
      <c r="C16" s="30" t="s">
        <v>166</v>
      </c>
      <c r="D16" s="30" t="s">
        <v>172</v>
      </c>
      <c r="E16" s="19" t="s">
        <v>173</v>
      </c>
      <c r="F16" s="19"/>
      <c r="G16" s="19"/>
      <c r="H16" s="19"/>
      <c r="I16" s="19"/>
      <c r="J16" s="19"/>
      <c r="K16" s="19"/>
      <c r="L16" s="324"/>
      <c r="M16" s="324"/>
      <c r="N16" s="324"/>
      <c r="O16" s="20">
        <f t="shared" si="2"/>
        <v>0</v>
      </c>
      <c r="P16" s="20">
        <f t="shared" si="2"/>
        <v>0</v>
      </c>
      <c r="Q16" s="20">
        <f t="shared" si="2"/>
        <v>0</v>
      </c>
      <c r="R16" s="324">
        <f t="shared" si="3"/>
        <v>0</v>
      </c>
      <c r="S16" s="324"/>
      <c r="T16" s="324"/>
      <c r="U16" s="298">
        <f t="shared" si="4"/>
        <v>0</v>
      </c>
      <c r="V16" s="324"/>
      <c r="W16" s="331"/>
      <c r="X16" s="59"/>
      <c r="Z16" s="292"/>
    </row>
    <row r="17" spans="1:256" s="5" customFormat="1" ht="27.75" customHeight="1">
      <c r="A17" s="12" t="s">
        <v>174</v>
      </c>
      <c r="B17" s="9" t="s">
        <v>162</v>
      </c>
      <c r="C17" s="9" t="s">
        <v>172</v>
      </c>
      <c r="D17" s="9" t="s">
        <v>163</v>
      </c>
      <c r="E17" s="31" t="s">
        <v>175</v>
      </c>
      <c r="F17" s="300">
        <f aca="true" t="shared" si="6" ref="F17:N17">F19+F20</f>
        <v>13421729.7</v>
      </c>
      <c r="G17" s="300">
        <f t="shared" si="6"/>
        <v>13421729.7</v>
      </c>
      <c r="H17" s="300">
        <f t="shared" si="6"/>
        <v>0</v>
      </c>
      <c r="I17" s="31">
        <f t="shared" si="6"/>
        <v>7048600</v>
      </c>
      <c r="J17" s="31">
        <f t="shared" si="6"/>
        <v>7048600</v>
      </c>
      <c r="K17" s="31">
        <f t="shared" si="6"/>
        <v>0</v>
      </c>
      <c r="L17" s="322">
        <f t="shared" si="6"/>
        <v>5087000</v>
      </c>
      <c r="M17" s="322">
        <f t="shared" si="6"/>
        <v>5087000</v>
      </c>
      <c r="N17" s="322">
        <f t="shared" si="6"/>
        <v>0</v>
      </c>
      <c r="O17" s="297">
        <f t="shared" si="2"/>
        <v>-1961600</v>
      </c>
      <c r="P17" s="297">
        <f t="shared" si="2"/>
        <v>-1961600</v>
      </c>
      <c r="Q17" s="297">
        <f t="shared" si="2"/>
        <v>0</v>
      </c>
      <c r="R17" s="324">
        <f t="shared" si="3"/>
        <v>5087000</v>
      </c>
      <c r="S17" s="322">
        <f>S19+S20</f>
        <v>5087000</v>
      </c>
      <c r="T17" s="322">
        <f>T19+T20</f>
        <v>0</v>
      </c>
      <c r="U17" s="298">
        <f t="shared" si="4"/>
        <v>5087000</v>
      </c>
      <c r="V17" s="322">
        <f>V19+V20</f>
        <v>5087000</v>
      </c>
      <c r="W17" s="322">
        <f>W19+W20</f>
        <v>0</v>
      </c>
      <c r="X17" s="59"/>
      <c r="Y17" s="293"/>
      <c r="Z17" s="294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pans="1:26" s="2" customFormat="1" ht="12.75" customHeight="1">
      <c r="A18" s="29"/>
      <c r="B18" s="30"/>
      <c r="C18" s="30"/>
      <c r="D18" s="30"/>
      <c r="E18" s="16" t="s">
        <v>168</v>
      </c>
      <c r="F18" s="16"/>
      <c r="G18" s="16"/>
      <c r="H18" s="16"/>
      <c r="I18" s="16"/>
      <c r="J18" s="16"/>
      <c r="K18" s="16"/>
      <c r="L18" s="326"/>
      <c r="M18" s="326"/>
      <c r="N18" s="326"/>
      <c r="O18" s="20">
        <f t="shared" si="2"/>
        <v>0</v>
      </c>
      <c r="P18" s="20">
        <f t="shared" si="2"/>
        <v>0</v>
      </c>
      <c r="Q18" s="20">
        <f t="shared" si="2"/>
        <v>0</v>
      </c>
      <c r="R18" s="324">
        <f t="shared" si="3"/>
        <v>0</v>
      </c>
      <c r="S18" s="326"/>
      <c r="T18" s="326"/>
      <c r="U18" s="298">
        <f t="shared" si="4"/>
        <v>0</v>
      </c>
      <c r="V18" s="326"/>
      <c r="W18" s="333"/>
      <c r="X18" s="59"/>
      <c r="Z18" s="292"/>
    </row>
    <row r="19" spans="1:26" s="2" customFormat="1" ht="27" customHeight="1">
      <c r="A19" s="29" t="s">
        <v>176</v>
      </c>
      <c r="B19" s="30" t="s">
        <v>162</v>
      </c>
      <c r="C19" s="30" t="s">
        <v>172</v>
      </c>
      <c r="D19" s="30" t="s">
        <v>166</v>
      </c>
      <c r="E19" s="19" t="s">
        <v>177</v>
      </c>
      <c r="F19" s="19">
        <f>G19+H19</f>
        <v>5649609.7</v>
      </c>
      <c r="G19" s="19">
        <v>5649609.7</v>
      </c>
      <c r="H19" s="301">
        <v>0</v>
      </c>
      <c r="I19" s="19">
        <f>J19+K19</f>
        <v>5039000</v>
      </c>
      <c r="J19" s="19">
        <v>5039000</v>
      </c>
      <c r="K19" s="19">
        <v>0</v>
      </c>
      <c r="L19" s="326">
        <f>M19+N19</f>
        <v>5087000</v>
      </c>
      <c r="M19" s="326">
        <v>5087000</v>
      </c>
      <c r="N19" s="326"/>
      <c r="O19" s="20">
        <f t="shared" si="2"/>
        <v>48000</v>
      </c>
      <c r="P19" s="20">
        <f t="shared" si="2"/>
        <v>48000</v>
      </c>
      <c r="Q19" s="20">
        <f t="shared" si="2"/>
        <v>0</v>
      </c>
      <c r="R19" s="324">
        <f t="shared" si="3"/>
        <v>5087000</v>
      </c>
      <c r="S19" s="326">
        <v>5087000</v>
      </c>
      <c r="T19" s="326"/>
      <c r="U19" s="298">
        <f t="shared" si="4"/>
        <v>5087000</v>
      </c>
      <c r="V19" s="326">
        <v>5087000</v>
      </c>
      <c r="W19" s="333"/>
      <c r="X19" s="59"/>
      <c r="Z19" s="292"/>
    </row>
    <row r="20" spans="1:26" s="2" customFormat="1" ht="27" customHeight="1">
      <c r="A20" s="29">
        <v>2133</v>
      </c>
      <c r="B20" s="30" t="s">
        <v>162</v>
      </c>
      <c r="C20" s="30">
        <v>3</v>
      </c>
      <c r="D20" s="30">
        <v>3</v>
      </c>
      <c r="E20" s="19" t="s">
        <v>779</v>
      </c>
      <c r="F20" s="19">
        <f>G20+H20</f>
        <v>7772120</v>
      </c>
      <c r="G20" s="19">
        <v>7772120</v>
      </c>
      <c r="H20" s="301">
        <v>0</v>
      </c>
      <c r="I20" s="19">
        <f>J20+K20</f>
        <v>2009600</v>
      </c>
      <c r="J20" s="19">
        <v>2009600</v>
      </c>
      <c r="K20" s="19">
        <v>0</v>
      </c>
      <c r="L20" s="326"/>
      <c r="M20" s="326"/>
      <c r="N20" s="326"/>
      <c r="O20" s="20">
        <f t="shared" si="2"/>
        <v>-2009600</v>
      </c>
      <c r="P20" s="20">
        <f t="shared" si="2"/>
        <v>-2009600</v>
      </c>
      <c r="Q20" s="20">
        <f t="shared" si="2"/>
        <v>0</v>
      </c>
      <c r="R20" s="324">
        <f t="shared" si="3"/>
        <v>0</v>
      </c>
      <c r="S20" s="326"/>
      <c r="T20" s="326"/>
      <c r="U20" s="298">
        <f t="shared" si="4"/>
        <v>0</v>
      </c>
      <c r="V20" s="326"/>
      <c r="W20" s="333"/>
      <c r="X20" s="59"/>
      <c r="Z20" s="292"/>
    </row>
    <row r="21" spans="1:26" s="2" customFormat="1" ht="28.5" customHeight="1">
      <c r="A21" s="29" t="s">
        <v>182</v>
      </c>
      <c r="B21" s="30" t="s">
        <v>162</v>
      </c>
      <c r="C21" s="30" t="s">
        <v>183</v>
      </c>
      <c r="D21" s="30" t="s">
        <v>163</v>
      </c>
      <c r="E21" s="299" t="s">
        <v>184</v>
      </c>
      <c r="F21" s="299">
        <f aca="true" t="shared" si="7" ref="F21:N21">F23</f>
        <v>171977457.3</v>
      </c>
      <c r="G21" s="299">
        <f t="shared" si="7"/>
        <v>67198851.7</v>
      </c>
      <c r="H21" s="299">
        <f t="shared" si="7"/>
        <v>104778605.6</v>
      </c>
      <c r="I21" s="299">
        <f t="shared" si="7"/>
        <v>972161468.4000001</v>
      </c>
      <c r="J21" s="302">
        <f t="shared" si="7"/>
        <v>151011776.2</v>
      </c>
      <c r="K21" s="299">
        <f t="shared" si="7"/>
        <v>821149692.2</v>
      </c>
      <c r="L21" s="322">
        <f t="shared" si="7"/>
        <v>1447986550</v>
      </c>
      <c r="M21" s="322">
        <f t="shared" si="7"/>
        <v>341684060</v>
      </c>
      <c r="N21" s="322">
        <f t="shared" si="7"/>
        <v>1106302490</v>
      </c>
      <c r="O21" s="297">
        <f t="shared" si="2"/>
        <v>475825081.5999999</v>
      </c>
      <c r="P21" s="297">
        <f t="shared" si="2"/>
        <v>190672283.8</v>
      </c>
      <c r="Q21" s="297">
        <f t="shared" si="2"/>
        <v>285152797.79999995</v>
      </c>
      <c r="R21" s="324">
        <f t="shared" si="3"/>
        <v>740227910</v>
      </c>
      <c r="S21" s="322">
        <f>S23</f>
        <v>343184060</v>
      </c>
      <c r="T21" s="327">
        <f>T23</f>
        <v>397043850</v>
      </c>
      <c r="U21" s="298">
        <f t="shared" si="4"/>
        <v>1136184060</v>
      </c>
      <c r="V21" s="322">
        <f>V23</f>
        <v>343184060</v>
      </c>
      <c r="W21" s="327">
        <f>W23</f>
        <v>793000000</v>
      </c>
      <c r="X21" s="60"/>
      <c r="Z21" s="292"/>
    </row>
    <row r="22" spans="1:26" s="2" customFormat="1" ht="12.75" customHeight="1">
      <c r="A22" s="29"/>
      <c r="B22" s="30"/>
      <c r="C22" s="30"/>
      <c r="D22" s="30"/>
      <c r="E22" s="16" t="s">
        <v>168</v>
      </c>
      <c r="F22" s="16"/>
      <c r="G22" s="16"/>
      <c r="H22" s="16"/>
      <c r="I22" s="16"/>
      <c r="J22" s="16"/>
      <c r="K22" s="16"/>
      <c r="L22" s="326"/>
      <c r="M22" s="326"/>
      <c r="N22" s="326"/>
      <c r="O22" s="20">
        <f t="shared" si="2"/>
        <v>0</v>
      </c>
      <c r="P22" s="20">
        <f t="shared" si="2"/>
        <v>0</v>
      </c>
      <c r="Q22" s="20">
        <f t="shared" si="2"/>
        <v>0</v>
      </c>
      <c r="R22" s="324">
        <f t="shared" si="3"/>
        <v>0</v>
      </c>
      <c r="S22" s="326"/>
      <c r="T22" s="326"/>
      <c r="U22" s="298">
        <f t="shared" si="4"/>
        <v>0</v>
      </c>
      <c r="V22" s="326"/>
      <c r="W22" s="333"/>
      <c r="X22" s="60"/>
      <c r="Z22" s="292"/>
    </row>
    <row r="23" spans="1:26" s="2" customFormat="1" ht="30.75" customHeight="1">
      <c r="A23" s="29" t="s">
        <v>185</v>
      </c>
      <c r="B23" s="30" t="s">
        <v>162</v>
      </c>
      <c r="C23" s="30" t="s">
        <v>183</v>
      </c>
      <c r="D23" s="30" t="s">
        <v>166</v>
      </c>
      <c r="E23" s="19" t="s">
        <v>184</v>
      </c>
      <c r="F23" s="19">
        <f>G23+H23</f>
        <v>171977457.3</v>
      </c>
      <c r="G23" s="19">
        <v>67198851.7</v>
      </c>
      <c r="H23" s="19">
        <v>104778605.6</v>
      </c>
      <c r="I23" s="19">
        <f>J23+K23</f>
        <v>972161468.4000001</v>
      </c>
      <c r="J23" s="19">
        <v>151011776.2</v>
      </c>
      <c r="K23" s="19">
        <v>821149692.2</v>
      </c>
      <c r="L23" s="324">
        <f>M23+N23</f>
        <v>1447986550</v>
      </c>
      <c r="M23" s="324">
        <v>341684060</v>
      </c>
      <c r="N23" s="324">
        <v>1106302490</v>
      </c>
      <c r="O23" s="20">
        <f t="shared" si="2"/>
        <v>475825081.5999999</v>
      </c>
      <c r="P23" s="20">
        <f t="shared" si="2"/>
        <v>190672283.8</v>
      </c>
      <c r="Q23" s="20">
        <f t="shared" si="2"/>
        <v>285152797.79999995</v>
      </c>
      <c r="R23" s="324">
        <f t="shared" si="3"/>
        <v>740227910</v>
      </c>
      <c r="S23" s="324">
        <v>343184060</v>
      </c>
      <c r="T23" s="326">
        <v>397043850</v>
      </c>
      <c r="U23" s="298">
        <f t="shared" si="4"/>
        <v>1136184060</v>
      </c>
      <c r="V23" s="324">
        <v>343184060</v>
      </c>
      <c r="W23" s="333">
        <v>793000000</v>
      </c>
      <c r="X23" s="60"/>
      <c r="Z23" s="292"/>
    </row>
    <row r="24" spans="1:26" s="2" customFormat="1" ht="12.75" customHeight="1">
      <c r="A24" s="29" t="s">
        <v>186</v>
      </c>
      <c r="B24" s="30" t="s">
        <v>187</v>
      </c>
      <c r="C24" s="30" t="s">
        <v>163</v>
      </c>
      <c r="D24" s="30" t="s">
        <v>163</v>
      </c>
      <c r="E24" s="299" t="s">
        <v>188</v>
      </c>
      <c r="F24" s="299">
        <f>F26</f>
        <v>350000</v>
      </c>
      <c r="G24" s="299">
        <f>G26</f>
        <v>0</v>
      </c>
      <c r="H24" s="299">
        <f>H26</f>
        <v>350000</v>
      </c>
      <c r="I24" s="299"/>
      <c r="J24" s="299"/>
      <c r="K24" s="299"/>
      <c r="L24" s="326"/>
      <c r="M24" s="326"/>
      <c r="N24" s="326"/>
      <c r="O24" s="20">
        <f t="shared" si="2"/>
        <v>0</v>
      </c>
      <c r="P24" s="20">
        <f t="shared" si="2"/>
        <v>0</v>
      </c>
      <c r="Q24" s="20">
        <f t="shared" si="2"/>
        <v>0</v>
      </c>
      <c r="R24" s="324">
        <f t="shared" si="3"/>
        <v>20000000</v>
      </c>
      <c r="S24" s="326"/>
      <c r="T24" s="327">
        <f>T28</f>
        <v>20000000</v>
      </c>
      <c r="U24" s="298">
        <f t="shared" si="4"/>
        <v>30000000</v>
      </c>
      <c r="V24" s="326"/>
      <c r="W24" s="327">
        <f>W28</f>
        <v>30000000</v>
      </c>
      <c r="X24" s="60"/>
      <c r="Z24" s="292"/>
    </row>
    <row r="25" spans="1:26" s="2" customFormat="1" ht="12.75" customHeight="1">
      <c r="A25" s="29"/>
      <c r="B25" s="30"/>
      <c r="C25" s="30"/>
      <c r="D25" s="30"/>
      <c r="E25" s="16" t="s">
        <v>5</v>
      </c>
      <c r="F25" s="16"/>
      <c r="G25" s="16"/>
      <c r="H25" s="16"/>
      <c r="I25" s="16"/>
      <c r="J25" s="16"/>
      <c r="K25" s="16"/>
      <c r="L25" s="326"/>
      <c r="M25" s="326"/>
      <c r="N25" s="326"/>
      <c r="O25" s="20">
        <f t="shared" si="2"/>
        <v>0</v>
      </c>
      <c r="P25" s="20">
        <f t="shared" si="2"/>
        <v>0</v>
      </c>
      <c r="Q25" s="20">
        <f t="shared" si="2"/>
        <v>0</v>
      </c>
      <c r="R25" s="324">
        <f t="shared" si="3"/>
        <v>0</v>
      </c>
      <c r="S25" s="326"/>
      <c r="T25" s="326"/>
      <c r="U25" s="298">
        <f t="shared" si="4"/>
        <v>0</v>
      </c>
      <c r="V25" s="326"/>
      <c r="W25" s="333"/>
      <c r="X25" s="60"/>
      <c r="Z25" s="292"/>
    </row>
    <row r="26" spans="1:26" s="2" customFormat="1" ht="25.5" customHeight="1">
      <c r="A26" s="29" t="s">
        <v>189</v>
      </c>
      <c r="B26" s="30" t="s">
        <v>187</v>
      </c>
      <c r="C26" s="30" t="s">
        <v>190</v>
      </c>
      <c r="D26" s="30" t="s">
        <v>163</v>
      </c>
      <c r="E26" s="299" t="s">
        <v>191</v>
      </c>
      <c r="F26" s="299">
        <f>F28</f>
        <v>350000</v>
      </c>
      <c r="G26" s="299">
        <f>G28</f>
        <v>0</v>
      </c>
      <c r="H26" s="299">
        <f>H28</f>
        <v>350000</v>
      </c>
      <c r="I26" s="299"/>
      <c r="J26" s="299"/>
      <c r="K26" s="299"/>
      <c r="L26" s="326"/>
      <c r="M26" s="326"/>
      <c r="N26" s="326"/>
      <c r="O26" s="20">
        <f t="shared" si="2"/>
        <v>0</v>
      </c>
      <c r="P26" s="20">
        <f t="shared" si="2"/>
        <v>0</v>
      </c>
      <c r="Q26" s="20">
        <f t="shared" si="2"/>
        <v>0</v>
      </c>
      <c r="R26" s="324">
        <f t="shared" si="3"/>
        <v>0</v>
      </c>
      <c r="S26" s="326"/>
      <c r="T26" s="326"/>
      <c r="U26" s="298">
        <f t="shared" si="4"/>
        <v>0</v>
      </c>
      <c r="V26" s="326"/>
      <c r="W26" s="333"/>
      <c r="X26" s="60"/>
      <c r="Z26" s="292"/>
    </row>
    <row r="27" spans="1:26" s="2" customFormat="1" ht="12.75" customHeight="1">
      <c r="A27" s="29"/>
      <c r="B27" s="30"/>
      <c r="C27" s="30"/>
      <c r="D27" s="30"/>
      <c r="E27" s="16" t="s">
        <v>168</v>
      </c>
      <c r="F27" s="16"/>
      <c r="G27" s="16"/>
      <c r="H27" s="16"/>
      <c r="I27" s="16"/>
      <c r="J27" s="16"/>
      <c r="K27" s="16"/>
      <c r="L27" s="326"/>
      <c r="M27" s="326"/>
      <c r="N27" s="326"/>
      <c r="O27" s="20">
        <f t="shared" si="2"/>
        <v>0</v>
      </c>
      <c r="P27" s="20">
        <f t="shared" si="2"/>
        <v>0</v>
      </c>
      <c r="Q27" s="20">
        <f t="shared" si="2"/>
        <v>0</v>
      </c>
      <c r="R27" s="324">
        <f t="shared" si="3"/>
        <v>0</v>
      </c>
      <c r="S27" s="326"/>
      <c r="T27" s="326"/>
      <c r="U27" s="298">
        <f t="shared" si="4"/>
        <v>0</v>
      </c>
      <c r="V27" s="326"/>
      <c r="W27" s="333"/>
      <c r="X27" s="60"/>
      <c r="Z27" s="292"/>
    </row>
    <row r="28" spans="1:26" s="2" customFormat="1" ht="25.5" customHeight="1">
      <c r="A28" s="29" t="s">
        <v>192</v>
      </c>
      <c r="B28" s="30" t="s">
        <v>187</v>
      </c>
      <c r="C28" s="30" t="s">
        <v>190</v>
      </c>
      <c r="D28" s="30" t="s">
        <v>166</v>
      </c>
      <c r="E28" s="19" t="s">
        <v>191</v>
      </c>
      <c r="F28" s="19">
        <f>G28+H28</f>
        <v>350000</v>
      </c>
      <c r="G28" s="19">
        <v>0</v>
      </c>
      <c r="H28" s="19">
        <v>350000</v>
      </c>
      <c r="I28" s="19"/>
      <c r="J28" s="19"/>
      <c r="K28" s="19"/>
      <c r="L28" s="326"/>
      <c r="M28" s="326"/>
      <c r="N28" s="326"/>
      <c r="O28" s="20">
        <f t="shared" si="2"/>
        <v>0</v>
      </c>
      <c r="P28" s="20">
        <f t="shared" si="2"/>
        <v>0</v>
      </c>
      <c r="Q28" s="20">
        <f t="shared" si="2"/>
        <v>0</v>
      </c>
      <c r="R28" s="324">
        <f t="shared" si="3"/>
        <v>20000000</v>
      </c>
      <c r="S28" s="326"/>
      <c r="T28" s="326">
        <v>20000000</v>
      </c>
      <c r="U28" s="298">
        <f t="shared" si="4"/>
        <v>30000000</v>
      </c>
      <c r="V28" s="326"/>
      <c r="W28" s="333">
        <v>30000000</v>
      </c>
      <c r="X28" s="60"/>
      <c r="Z28" s="292"/>
    </row>
    <row r="29" spans="1:26" s="2" customFormat="1" ht="30" customHeight="1">
      <c r="A29" s="29" t="s">
        <v>193</v>
      </c>
      <c r="B29" s="30" t="s">
        <v>187</v>
      </c>
      <c r="C29" s="30" t="s">
        <v>179</v>
      </c>
      <c r="D29" s="30" t="s">
        <v>163</v>
      </c>
      <c r="E29" s="299" t="s">
        <v>194</v>
      </c>
      <c r="F29" s="299"/>
      <c r="G29" s="299"/>
      <c r="H29" s="299"/>
      <c r="I29" s="299"/>
      <c r="J29" s="299"/>
      <c r="K29" s="299"/>
      <c r="L29" s="326"/>
      <c r="M29" s="326"/>
      <c r="N29" s="326"/>
      <c r="O29" s="20">
        <f t="shared" si="2"/>
        <v>0</v>
      </c>
      <c r="P29" s="20">
        <f t="shared" si="2"/>
        <v>0</v>
      </c>
      <c r="Q29" s="20">
        <f t="shared" si="2"/>
        <v>0</v>
      </c>
      <c r="R29" s="324">
        <f t="shared" si="3"/>
        <v>0</v>
      </c>
      <c r="S29" s="326"/>
      <c r="T29" s="326"/>
      <c r="U29" s="298">
        <f t="shared" si="4"/>
        <v>0</v>
      </c>
      <c r="V29" s="326"/>
      <c r="W29" s="333"/>
      <c r="X29" s="60"/>
      <c r="Z29" s="292"/>
    </row>
    <row r="30" spans="1:26" s="2" customFormat="1" ht="12.75" customHeight="1">
      <c r="A30" s="29"/>
      <c r="B30" s="30"/>
      <c r="C30" s="30"/>
      <c r="D30" s="30"/>
      <c r="E30" s="16" t="s">
        <v>168</v>
      </c>
      <c r="F30" s="16"/>
      <c r="G30" s="16"/>
      <c r="H30" s="16"/>
      <c r="I30" s="16"/>
      <c r="J30" s="16"/>
      <c r="K30" s="16"/>
      <c r="L30" s="326"/>
      <c r="M30" s="326"/>
      <c r="N30" s="326"/>
      <c r="O30" s="20">
        <f t="shared" si="2"/>
        <v>0</v>
      </c>
      <c r="P30" s="20">
        <f t="shared" si="2"/>
        <v>0</v>
      </c>
      <c r="Q30" s="20">
        <f t="shared" si="2"/>
        <v>0</v>
      </c>
      <c r="R30" s="324">
        <f t="shared" si="3"/>
        <v>0</v>
      </c>
      <c r="S30" s="326"/>
      <c r="T30" s="326"/>
      <c r="U30" s="298">
        <f t="shared" si="4"/>
        <v>0</v>
      </c>
      <c r="V30" s="326"/>
      <c r="W30" s="333"/>
      <c r="X30" s="60"/>
      <c r="Z30" s="292"/>
    </row>
    <row r="31" spans="1:26" s="2" customFormat="1" ht="20.25" customHeight="1">
      <c r="A31" s="29" t="s">
        <v>195</v>
      </c>
      <c r="B31" s="30" t="s">
        <v>187</v>
      </c>
      <c r="C31" s="30" t="s">
        <v>179</v>
      </c>
      <c r="D31" s="30" t="s">
        <v>166</v>
      </c>
      <c r="E31" s="19" t="s">
        <v>194</v>
      </c>
      <c r="F31" s="19"/>
      <c r="G31" s="19"/>
      <c r="H31" s="19"/>
      <c r="I31" s="19"/>
      <c r="J31" s="19"/>
      <c r="K31" s="19"/>
      <c r="L31" s="325"/>
      <c r="M31" s="325"/>
      <c r="N31" s="325"/>
      <c r="O31" s="20">
        <f t="shared" si="2"/>
        <v>0</v>
      </c>
      <c r="P31" s="20">
        <f t="shared" si="2"/>
        <v>0</v>
      </c>
      <c r="Q31" s="20">
        <f t="shared" si="2"/>
        <v>0</v>
      </c>
      <c r="R31" s="324">
        <f t="shared" si="3"/>
        <v>0</v>
      </c>
      <c r="S31" s="325"/>
      <c r="T31" s="325"/>
      <c r="U31" s="298">
        <f t="shared" si="4"/>
        <v>0</v>
      </c>
      <c r="V31" s="325"/>
      <c r="W31" s="332"/>
      <c r="X31" s="60"/>
      <c r="Z31" s="292"/>
    </row>
    <row r="32" spans="1:26" s="2" customFormat="1" ht="24" customHeight="1">
      <c r="A32" s="29" t="s">
        <v>196</v>
      </c>
      <c r="B32" s="30" t="s">
        <v>197</v>
      </c>
      <c r="C32" s="30" t="s">
        <v>163</v>
      </c>
      <c r="D32" s="30" t="s">
        <v>163</v>
      </c>
      <c r="E32" s="299" t="s">
        <v>198</v>
      </c>
      <c r="F32" s="299">
        <f aca="true" t="shared" si="8" ref="F32:K32">F37+F41+F45+F49</f>
        <v>358410750</v>
      </c>
      <c r="G32" s="299">
        <f t="shared" si="8"/>
        <v>44107576.4</v>
      </c>
      <c r="H32" s="299">
        <f t="shared" si="8"/>
        <v>314303173.5999999</v>
      </c>
      <c r="I32" s="299">
        <f t="shared" si="8"/>
        <v>657653507</v>
      </c>
      <c r="J32" s="299">
        <f t="shared" si="8"/>
        <v>53857000</v>
      </c>
      <c r="K32" s="299">
        <f t="shared" si="8"/>
        <v>603796507</v>
      </c>
      <c r="L32" s="322">
        <f>L37+L45+L49</f>
        <v>669077140</v>
      </c>
      <c r="M32" s="322">
        <f>M37+M45+M49</f>
        <v>66700000</v>
      </c>
      <c r="N32" s="322">
        <f>N37+N45+N49</f>
        <v>602377140</v>
      </c>
      <c r="O32" s="297">
        <f t="shared" si="2"/>
        <v>11423633</v>
      </c>
      <c r="P32" s="297">
        <f t="shared" si="2"/>
        <v>12843000</v>
      </c>
      <c r="Q32" s="297">
        <f t="shared" si="2"/>
        <v>-1419367</v>
      </c>
      <c r="R32" s="324">
        <f t="shared" si="3"/>
        <v>1678882230</v>
      </c>
      <c r="S32" s="322">
        <f>S37+S45+S49</f>
        <v>72700000</v>
      </c>
      <c r="T32" s="322">
        <f>T37+T45+T49+T41</f>
        <v>1606182230</v>
      </c>
      <c r="U32" s="298">
        <f t="shared" si="4"/>
        <v>652700000</v>
      </c>
      <c r="V32" s="322">
        <f>V37+V45+V49</f>
        <v>72700000</v>
      </c>
      <c r="W32" s="322">
        <f>W37+W45+W49+W41</f>
        <v>580000000</v>
      </c>
      <c r="X32" s="60"/>
      <c r="Z32" s="292"/>
    </row>
    <row r="33" spans="1:26" s="2" customFormat="1" ht="12.75" customHeight="1">
      <c r="A33" s="29"/>
      <c r="B33" s="30"/>
      <c r="C33" s="30"/>
      <c r="D33" s="30"/>
      <c r="E33" s="16" t="s">
        <v>5</v>
      </c>
      <c r="F33" s="16"/>
      <c r="G33" s="16"/>
      <c r="H33" s="16"/>
      <c r="I33" s="16"/>
      <c r="J33" s="16"/>
      <c r="K33" s="16"/>
      <c r="L33" s="326"/>
      <c r="M33" s="326"/>
      <c r="N33" s="326"/>
      <c r="O33" s="20">
        <f t="shared" si="2"/>
        <v>0</v>
      </c>
      <c r="P33" s="20">
        <f t="shared" si="2"/>
        <v>0</v>
      </c>
      <c r="Q33" s="20">
        <f t="shared" si="2"/>
        <v>0</v>
      </c>
      <c r="R33" s="324">
        <f t="shared" si="3"/>
        <v>0</v>
      </c>
      <c r="S33" s="326"/>
      <c r="T33" s="326"/>
      <c r="U33" s="298">
        <f t="shared" si="4"/>
        <v>0</v>
      </c>
      <c r="V33" s="326"/>
      <c r="W33" s="333"/>
      <c r="X33" s="60"/>
      <c r="Z33" s="292"/>
    </row>
    <row r="34" spans="1:26" s="2" customFormat="1" ht="33.75" customHeight="1">
      <c r="A34" s="29" t="s">
        <v>199</v>
      </c>
      <c r="B34" s="30" t="s">
        <v>197</v>
      </c>
      <c r="C34" s="30" t="s">
        <v>166</v>
      </c>
      <c r="D34" s="30" t="s">
        <v>163</v>
      </c>
      <c r="E34" s="299" t="s">
        <v>200</v>
      </c>
      <c r="F34" s="299"/>
      <c r="G34" s="299"/>
      <c r="H34" s="299"/>
      <c r="I34" s="299"/>
      <c r="J34" s="299"/>
      <c r="K34" s="299"/>
      <c r="L34" s="326"/>
      <c r="M34" s="326"/>
      <c r="N34" s="326"/>
      <c r="O34" s="20">
        <f t="shared" si="2"/>
        <v>0</v>
      </c>
      <c r="P34" s="20">
        <f t="shared" si="2"/>
        <v>0</v>
      </c>
      <c r="Q34" s="20">
        <f t="shared" si="2"/>
        <v>0</v>
      </c>
      <c r="R34" s="324">
        <f t="shared" si="3"/>
        <v>0</v>
      </c>
      <c r="S34" s="326"/>
      <c r="T34" s="326"/>
      <c r="U34" s="298">
        <f t="shared" si="4"/>
        <v>0</v>
      </c>
      <c r="V34" s="326"/>
      <c r="W34" s="333"/>
      <c r="X34" s="60"/>
      <c r="Z34" s="292"/>
    </row>
    <row r="35" spans="1:26" s="2" customFormat="1" ht="12.75" customHeight="1">
      <c r="A35" s="29"/>
      <c r="B35" s="30"/>
      <c r="C35" s="30"/>
      <c r="D35" s="30"/>
      <c r="E35" s="16" t="s">
        <v>168</v>
      </c>
      <c r="F35" s="16"/>
      <c r="G35" s="16"/>
      <c r="H35" s="16"/>
      <c r="I35" s="16"/>
      <c r="J35" s="16"/>
      <c r="K35" s="16"/>
      <c r="L35" s="325"/>
      <c r="M35" s="325"/>
      <c r="N35" s="325"/>
      <c r="O35" s="20">
        <f t="shared" si="2"/>
        <v>0</v>
      </c>
      <c r="P35" s="20">
        <f t="shared" si="2"/>
        <v>0</v>
      </c>
      <c r="Q35" s="20">
        <f t="shared" si="2"/>
        <v>0</v>
      </c>
      <c r="R35" s="324">
        <f t="shared" si="3"/>
        <v>0</v>
      </c>
      <c r="S35" s="325"/>
      <c r="T35" s="325"/>
      <c r="U35" s="298">
        <f t="shared" si="4"/>
        <v>0</v>
      </c>
      <c r="V35" s="325"/>
      <c r="W35" s="332"/>
      <c r="X35" s="60"/>
      <c r="Z35" s="292"/>
    </row>
    <row r="36" spans="1:26" s="2" customFormat="1" ht="27.75" customHeight="1">
      <c r="A36" s="29" t="s">
        <v>201</v>
      </c>
      <c r="B36" s="30" t="s">
        <v>197</v>
      </c>
      <c r="C36" s="30" t="s">
        <v>166</v>
      </c>
      <c r="D36" s="30" t="s">
        <v>166</v>
      </c>
      <c r="E36" s="19" t="s">
        <v>202</v>
      </c>
      <c r="F36" s="19"/>
      <c r="G36" s="19"/>
      <c r="H36" s="19"/>
      <c r="I36" s="19"/>
      <c r="J36" s="19"/>
      <c r="K36" s="19"/>
      <c r="L36" s="326"/>
      <c r="M36" s="326"/>
      <c r="N36" s="326"/>
      <c r="O36" s="20">
        <f t="shared" si="2"/>
        <v>0</v>
      </c>
      <c r="P36" s="20">
        <f t="shared" si="2"/>
        <v>0</v>
      </c>
      <c r="Q36" s="20">
        <f t="shared" si="2"/>
        <v>0</v>
      </c>
      <c r="R36" s="324">
        <f t="shared" si="3"/>
        <v>0</v>
      </c>
      <c r="S36" s="326"/>
      <c r="T36" s="326"/>
      <c r="U36" s="298">
        <f t="shared" si="4"/>
        <v>0</v>
      </c>
      <c r="V36" s="326"/>
      <c r="W36" s="333"/>
      <c r="X36" s="60"/>
      <c r="Z36" s="292"/>
    </row>
    <row r="37" spans="1:26" s="2" customFormat="1" ht="30" customHeight="1">
      <c r="A37" s="29" t="s">
        <v>203</v>
      </c>
      <c r="B37" s="30" t="s">
        <v>197</v>
      </c>
      <c r="C37" s="30" t="s">
        <v>190</v>
      </c>
      <c r="D37" s="30" t="s">
        <v>163</v>
      </c>
      <c r="E37" s="299" t="s">
        <v>204</v>
      </c>
      <c r="F37" s="299">
        <f aca="true" t="shared" si="9" ref="F37:N37">F39+F40</f>
        <v>118030857.4</v>
      </c>
      <c r="G37" s="299">
        <f t="shared" si="9"/>
        <v>17606055.4</v>
      </c>
      <c r="H37" s="299">
        <f t="shared" si="9"/>
        <v>100424802</v>
      </c>
      <c r="I37" s="299">
        <f t="shared" si="9"/>
        <v>181666130</v>
      </c>
      <c r="J37" s="299">
        <f t="shared" si="9"/>
        <v>29487000</v>
      </c>
      <c r="K37" s="299">
        <f t="shared" si="9"/>
        <v>152179130</v>
      </c>
      <c r="L37" s="322">
        <f t="shared" si="9"/>
        <v>307342400</v>
      </c>
      <c r="M37" s="322">
        <f t="shared" si="9"/>
        <v>41700000</v>
      </c>
      <c r="N37" s="322">
        <f t="shared" si="9"/>
        <v>265642400</v>
      </c>
      <c r="O37" s="297">
        <f t="shared" si="2"/>
        <v>125676270</v>
      </c>
      <c r="P37" s="297">
        <f t="shared" si="2"/>
        <v>12213000</v>
      </c>
      <c r="Q37" s="297">
        <f t="shared" si="2"/>
        <v>113463270</v>
      </c>
      <c r="R37" s="324">
        <f t="shared" si="3"/>
        <v>1052171700</v>
      </c>
      <c r="S37" s="322">
        <f>S39+S40</f>
        <v>47700000</v>
      </c>
      <c r="T37" s="322">
        <f>T39+T40</f>
        <v>1004471700</v>
      </c>
      <c r="U37" s="298">
        <f t="shared" si="4"/>
        <v>347700000</v>
      </c>
      <c r="V37" s="322">
        <f>V39+V40</f>
        <v>47700000</v>
      </c>
      <c r="W37" s="322">
        <f>W39+W40</f>
        <v>300000000</v>
      </c>
      <c r="X37" s="60"/>
      <c r="Z37" s="292"/>
    </row>
    <row r="38" spans="1:26" s="2" customFormat="1" ht="12.75" customHeight="1">
      <c r="A38" s="29"/>
      <c r="B38" s="30"/>
      <c r="C38" s="30"/>
      <c r="D38" s="30"/>
      <c r="E38" s="16" t="s">
        <v>168</v>
      </c>
      <c r="F38" s="16"/>
      <c r="G38" s="16"/>
      <c r="H38" s="16"/>
      <c r="I38" s="16"/>
      <c r="J38" s="16"/>
      <c r="K38" s="16"/>
      <c r="L38" s="326"/>
      <c r="M38" s="326"/>
      <c r="N38" s="326"/>
      <c r="O38" s="20">
        <f t="shared" si="2"/>
        <v>0</v>
      </c>
      <c r="P38" s="20">
        <f t="shared" si="2"/>
        <v>0</v>
      </c>
      <c r="Q38" s="20">
        <f t="shared" si="2"/>
        <v>0</v>
      </c>
      <c r="R38" s="324">
        <f t="shared" si="3"/>
        <v>0</v>
      </c>
      <c r="S38" s="326"/>
      <c r="T38" s="326"/>
      <c r="U38" s="298">
        <f t="shared" si="4"/>
        <v>0</v>
      </c>
      <c r="V38" s="326"/>
      <c r="W38" s="333"/>
      <c r="X38" s="60"/>
      <c r="Z38" s="292"/>
    </row>
    <row r="39" spans="1:26" s="2" customFormat="1" ht="12.75" customHeight="1">
      <c r="A39" s="29">
        <v>2421</v>
      </c>
      <c r="B39" s="30" t="s">
        <v>197</v>
      </c>
      <c r="C39" s="30" t="s">
        <v>190</v>
      </c>
      <c r="D39" s="30">
        <v>1</v>
      </c>
      <c r="E39" s="16" t="s">
        <v>780</v>
      </c>
      <c r="F39" s="16">
        <f>G39+H39</f>
        <v>23536474</v>
      </c>
      <c r="G39" s="16">
        <v>14217724</v>
      </c>
      <c r="H39" s="16">
        <v>9318750</v>
      </c>
      <c r="I39" s="16">
        <f>J39+K39</f>
        <v>28187000</v>
      </c>
      <c r="J39" s="16">
        <v>28187000</v>
      </c>
      <c r="K39" s="16">
        <v>0</v>
      </c>
      <c r="L39" s="326">
        <f>M39+N39</f>
        <v>41700000</v>
      </c>
      <c r="M39" s="326">
        <v>41700000</v>
      </c>
      <c r="N39" s="326">
        <v>0</v>
      </c>
      <c r="O39" s="20">
        <f t="shared" si="2"/>
        <v>13513000</v>
      </c>
      <c r="P39" s="20">
        <f t="shared" si="2"/>
        <v>13513000</v>
      </c>
      <c r="Q39" s="20">
        <f t="shared" si="2"/>
        <v>0</v>
      </c>
      <c r="R39" s="324">
        <f t="shared" si="3"/>
        <v>47700000</v>
      </c>
      <c r="S39" s="326">
        <v>47700000</v>
      </c>
      <c r="T39" s="326"/>
      <c r="U39" s="298">
        <f t="shared" si="4"/>
        <v>47700000</v>
      </c>
      <c r="V39" s="326">
        <v>47700000</v>
      </c>
      <c r="W39" s="333"/>
      <c r="X39" s="60"/>
      <c r="Z39" s="292"/>
    </row>
    <row r="40" spans="1:26" s="2" customFormat="1" ht="12.75" customHeight="1">
      <c r="A40" s="29" t="s">
        <v>205</v>
      </c>
      <c r="B40" s="30" t="s">
        <v>197</v>
      </c>
      <c r="C40" s="30" t="s">
        <v>190</v>
      </c>
      <c r="D40" s="30" t="s">
        <v>206</v>
      </c>
      <c r="E40" s="19" t="s">
        <v>207</v>
      </c>
      <c r="F40" s="16">
        <f>G40+H40</f>
        <v>94494383.4</v>
      </c>
      <c r="G40" s="19">
        <v>3388331.4</v>
      </c>
      <c r="H40" s="19">
        <v>91106052</v>
      </c>
      <c r="I40" s="16">
        <f>J40+K40</f>
        <v>153479130</v>
      </c>
      <c r="J40" s="19">
        <v>1300000</v>
      </c>
      <c r="K40" s="19">
        <v>152179130</v>
      </c>
      <c r="L40" s="326">
        <f>M40+N40</f>
        <v>265642400</v>
      </c>
      <c r="M40" s="324">
        <v>0</v>
      </c>
      <c r="N40" s="324">
        <v>265642400</v>
      </c>
      <c r="O40" s="20">
        <f t="shared" si="2"/>
        <v>112163270</v>
      </c>
      <c r="P40" s="20">
        <f t="shared" si="2"/>
        <v>-1300000</v>
      </c>
      <c r="Q40" s="20">
        <f t="shared" si="2"/>
        <v>113463270</v>
      </c>
      <c r="R40" s="324">
        <f t="shared" si="3"/>
        <v>1004471700</v>
      </c>
      <c r="S40" s="324">
        <v>0</v>
      </c>
      <c r="T40" s="324">
        <v>1004471700</v>
      </c>
      <c r="U40" s="298">
        <f t="shared" si="4"/>
        <v>300000000</v>
      </c>
      <c r="V40" s="324">
        <v>0</v>
      </c>
      <c r="W40" s="331">
        <v>300000000</v>
      </c>
      <c r="X40" s="60"/>
      <c r="Z40" s="292"/>
    </row>
    <row r="41" spans="1:26" s="75" customFormat="1" ht="23.25" customHeight="1">
      <c r="A41" s="303" t="s">
        <v>208</v>
      </c>
      <c r="B41" s="304" t="s">
        <v>197</v>
      </c>
      <c r="C41" s="304" t="s">
        <v>172</v>
      </c>
      <c r="D41" s="304" t="s">
        <v>163</v>
      </c>
      <c r="E41" s="305" t="s">
        <v>209</v>
      </c>
      <c r="F41" s="305">
        <f>F43+F44</f>
        <v>197222791.3</v>
      </c>
      <c r="G41" s="305">
        <f>G43+G44</f>
        <v>501071</v>
      </c>
      <c r="H41" s="306">
        <f>H43+H44</f>
        <v>196721720.3</v>
      </c>
      <c r="I41" s="305">
        <f>I43</f>
        <v>103576797</v>
      </c>
      <c r="J41" s="305">
        <f>J43</f>
        <v>0</v>
      </c>
      <c r="K41" s="305">
        <f>K43</f>
        <v>103576797</v>
      </c>
      <c r="L41" s="326"/>
      <c r="M41" s="326"/>
      <c r="N41" s="326"/>
      <c r="O41" s="298">
        <f t="shared" si="2"/>
        <v>-103576797</v>
      </c>
      <c r="P41" s="298">
        <f t="shared" si="2"/>
        <v>0</v>
      </c>
      <c r="Q41" s="298">
        <f t="shared" si="2"/>
        <v>-103576797</v>
      </c>
      <c r="R41" s="324">
        <f t="shared" si="3"/>
        <v>400000000</v>
      </c>
      <c r="S41" s="326"/>
      <c r="T41" s="327">
        <f>T43</f>
        <v>400000000</v>
      </c>
      <c r="U41" s="298">
        <f t="shared" si="4"/>
        <v>400000000</v>
      </c>
      <c r="V41" s="326"/>
      <c r="W41" s="327">
        <f>W43</f>
        <v>400000000</v>
      </c>
      <c r="X41" s="113"/>
      <c r="Z41" s="289"/>
    </row>
    <row r="42" spans="1:26" s="2" customFormat="1" ht="12.75" customHeight="1">
      <c r="A42" s="29"/>
      <c r="B42" s="30"/>
      <c r="C42" s="30"/>
      <c r="D42" s="30"/>
      <c r="E42" s="16" t="s">
        <v>168</v>
      </c>
      <c r="F42" s="16"/>
      <c r="G42" s="16"/>
      <c r="H42" s="16"/>
      <c r="I42" s="16"/>
      <c r="J42" s="16"/>
      <c r="K42" s="16"/>
      <c r="L42" s="325"/>
      <c r="M42" s="325"/>
      <c r="N42" s="325"/>
      <c r="O42" s="20">
        <f t="shared" si="2"/>
        <v>0</v>
      </c>
      <c r="P42" s="20">
        <f t="shared" si="2"/>
        <v>0</v>
      </c>
      <c r="Q42" s="20">
        <f t="shared" si="2"/>
        <v>0</v>
      </c>
      <c r="R42" s="324">
        <f t="shared" si="3"/>
        <v>0</v>
      </c>
      <c r="S42" s="325"/>
      <c r="T42" s="325"/>
      <c r="U42" s="298">
        <f t="shared" si="4"/>
        <v>0</v>
      </c>
      <c r="V42" s="325"/>
      <c r="W42" s="332"/>
      <c r="X42" s="60"/>
      <c r="Z42" s="292"/>
    </row>
    <row r="43" spans="1:26" s="2" customFormat="1" ht="12.75" customHeight="1">
      <c r="A43" s="29">
        <v>2432</v>
      </c>
      <c r="B43" s="30" t="s">
        <v>197</v>
      </c>
      <c r="C43" s="30" t="s">
        <v>172</v>
      </c>
      <c r="D43" s="30">
        <v>2</v>
      </c>
      <c r="E43" s="16" t="s">
        <v>781</v>
      </c>
      <c r="F43" s="16">
        <f>G43+H43</f>
        <v>192182791.3</v>
      </c>
      <c r="G43" s="16">
        <v>501071</v>
      </c>
      <c r="H43" s="16">
        <v>191681720.3</v>
      </c>
      <c r="I43" s="16">
        <f>J43+K43</f>
        <v>103576797</v>
      </c>
      <c r="J43" s="16">
        <v>0</v>
      </c>
      <c r="K43" s="16">
        <v>103576797</v>
      </c>
      <c r="L43" s="325"/>
      <c r="M43" s="325"/>
      <c r="N43" s="325"/>
      <c r="O43" s="20">
        <f t="shared" si="2"/>
        <v>-103576797</v>
      </c>
      <c r="P43" s="20">
        <f t="shared" si="2"/>
        <v>0</v>
      </c>
      <c r="Q43" s="20">
        <f t="shared" si="2"/>
        <v>-103576797</v>
      </c>
      <c r="R43" s="324">
        <f t="shared" si="3"/>
        <v>400000000</v>
      </c>
      <c r="S43" s="325"/>
      <c r="T43" s="324">
        <v>400000000</v>
      </c>
      <c r="U43" s="298">
        <f t="shared" si="4"/>
        <v>400000000</v>
      </c>
      <c r="V43" s="325"/>
      <c r="W43" s="331">
        <v>400000000</v>
      </c>
      <c r="X43" s="60"/>
      <c r="Z43" s="292"/>
    </row>
    <row r="44" spans="1:26" s="2" customFormat="1" ht="12.75" customHeight="1">
      <c r="A44" s="29" t="s">
        <v>210</v>
      </c>
      <c r="B44" s="30" t="s">
        <v>197</v>
      </c>
      <c r="C44" s="30" t="s">
        <v>172</v>
      </c>
      <c r="D44" s="30" t="s">
        <v>179</v>
      </c>
      <c r="E44" s="19" t="s">
        <v>211</v>
      </c>
      <c r="F44" s="16">
        <f>G44+H44</f>
        <v>5040000</v>
      </c>
      <c r="G44" s="19">
        <v>0</v>
      </c>
      <c r="H44" s="19">
        <v>5040000</v>
      </c>
      <c r="I44" s="19"/>
      <c r="J44" s="19"/>
      <c r="K44" s="19"/>
      <c r="L44" s="326"/>
      <c r="M44" s="326"/>
      <c r="N44" s="326"/>
      <c r="O44" s="20">
        <f t="shared" si="2"/>
        <v>0</v>
      </c>
      <c r="P44" s="20">
        <f t="shared" si="2"/>
        <v>0</v>
      </c>
      <c r="Q44" s="20">
        <f t="shared" si="2"/>
        <v>0</v>
      </c>
      <c r="R44" s="324">
        <f t="shared" si="3"/>
        <v>0</v>
      </c>
      <c r="S44" s="326"/>
      <c r="T44" s="326"/>
      <c r="U44" s="298">
        <f t="shared" si="4"/>
        <v>0</v>
      </c>
      <c r="V44" s="326"/>
      <c r="W44" s="333"/>
      <c r="X44" s="59"/>
      <c r="Z44" s="292"/>
    </row>
    <row r="45" spans="1:26" s="2" customFormat="1" ht="24" customHeight="1">
      <c r="A45" s="29" t="s">
        <v>212</v>
      </c>
      <c r="B45" s="30" t="s">
        <v>197</v>
      </c>
      <c r="C45" s="30" t="s">
        <v>179</v>
      </c>
      <c r="D45" s="30" t="s">
        <v>163</v>
      </c>
      <c r="E45" s="299" t="s">
        <v>213</v>
      </c>
      <c r="F45" s="299">
        <f aca="true" t="shared" si="10" ref="F45:N45">F47</f>
        <v>872312719.3</v>
      </c>
      <c r="G45" s="302">
        <f t="shared" si="10"/>
        <v>26000450</v>
      </c>
      <c r="H45" s="299">
        <f t="shared" si="10"/>
        <v>846312269.3</v>
      </c>
      <c r="I45" s="299">
        <f t="shared" si="10"/>
        <v>723986280</v>
      </c>
      <c r="J45" s="299">
        <f t="shared" si="10"/>
        <v>24370000</v>
      </c>
      <c r="K45" s="299">
        <f t="shared" si="10"/>
        <v>699616280</v>
      </c>
      <c r="L45" s="322">
        <f t="shared" si="10"/>
        <v>1061734740</v>
      </c>
      <c r="M45" s="322">
        <f t="shared" si="10"/>
        <v>25000000</v>
      </c>
      <c r="N45" s="322">
        <f t="shared" si="10"/>
        <v>1036734740</v>
      </c>
      <c r="O45" s="297">
        <f t="shared" si="2"/>
        <v>337748460</v>
      </c>
      <c r="P45" s="297">
        <f t="shared" si="2"/>
        <v>630000</v>
      </c>
      <c r="Q45" s="297">
        <f t="shared" si="2"/>
        <v>337118460</v>
      </c>
      <c r="R45" s="324">
        <f t="shared" si="3"/>
        <v>926710530</v>
      </c>
      <c r="S45" s="322">
        <f>S47</f>
        <v>25000000</v>
      </c>
      <c r="T45" s="322">
        <f>T47</f>
        <v>901710530</v>
      </c>
      <c r="U45" s="298">
        <f t="shared" si="4"/>
        <v>605000000</v>
      </c>
      <c r="V45" s="322">
        <f>V47</f>
        <v>25000000</v>
      </c>
      <c r="W45" s="322">
        <f>W47</f>
        <v>580000000</v>
      </c>
      <c r="X45" s="59"/>
      <c r="Z45" s="292"/>
    </row>
    <row r="46" spans="1:26" s="2" customFormat="1" ht="12.75" customHeight="1">
      <c r="A46" s="29"/>
      <c r="B46" s="30"/>
      <c r="C46" s="30"/>
      <c r="D46" s="30"/>
      <c r="E46" s="16" t="s">
        <v>168</v>
      </c>
      <c r="F46" s="16"/>
      <c r="G46" s="307"/>
      <c r="H46" s="16"/>
      <c r="I46" s="16"/>
      <c r="J46" s="16"/>
      <c r="K46" s="16"/>
      <c r="L46" s="325"/>
      <c r="M46" s="325"/>
      <c r="N46" s="325"/>
      <c r="O46" s="20">
        <f t="shared" si="2"/>
        <v>0</v>
      </c>
      <c r="P46" s="20">
        <f t="shared" si="2"/>
        <v>0</v>
      </c>
      <c r="Q46" s="20">
        <f t="shared" si="2"/>
        <v>0</v>
      </c>
      <c r="R46" s="324">
        <f t="shared" si="3"/>
        <v>0</v>
      </c>
      <c r="S46" s="325"/>
      <c r="T46" s="325"/>
      <c r="U46" s="298">
        <f t="shared" si="4"/>
        <v>0</v>
      </c>
      <c r="V46" s="325"/>
      <c r="W46" s="332"/>
      <c r="X46" s="59"/>
      <c r="Z46" s="292"/>
    </row>
    <row r="47" spans="1:26" s="2" customFormat="1" ht="12.75" customHeight="1">
      <c r="A47" s="29" t="s">
        <v>214</v>
      </c>
      <c r="B47" s="30" t="s">
        <v>197</v>
      </c>
      <c r="C47" s="30" t="s">
        <v>179</v>
      </c>
      <c r="D47" s="30" t="s">
        <v>166</v>
      </c>
      <c r="E47" s="19" t="s">
        <v>215</v>
      </c>
      <c r="F47" s="19">
        <f>G47+H47</f>
        <v>872312719.3</v>
      </c>
      <c r="G47" s="308">
        <v>26000450</v>
      </c>
      <c r="H47" s="19">
        <v>846312269.3</v>
      </c>
      <c r="I47" s="19">
        <f>J47+K47</f>
        <v>723986280</v>
      </c>
      <c r="J47" s="19">
        <v>24370000</v>
      </c>
      <c r="K47" s="19">
        <v>699616280</v>
      </c>
      <c r="L47" s="326">
        <f>M47+N47</f>
        <v>1061734740</v>
      </c>
      <c r="M47" s="326">
        <v>25000000</v>
      </c>
      <c r="N47" s="326">
        <v>1036734740</v>
      </c>
      <c r="O47" s="20">
        <f t="shared" si="2"/>
        <v>337748460</v>
      </c>
      <c r="P47" s="20">
        <f t="shared" si="2"/>
        <v>630000</v>
      </c>
      <c r="Q47" s="20">
        <f t="shared" si="2"/>
        <v>337118460</v>
      </c>
      <c r="R47" s="324">
        <f t="shared" si="3"/>
        <v>926710530</v>
      </c>
      <c r="S47" s="326">
        <v>25000000</v>
      </c>
      <c r="T47" s="326">
        <v>901710530</v>
      </c>
      <c r="U47" s="298">
        <f t="shared" si="4"/>
        <v>605000000</v>
      </c>
      <c r="V47" s="326">
        <v>25000000</v>
      </c>
      <c r="W47" s="333">
        <v>580000000</v>
      </c>
      <c r="X47" s="60"/>
      <c r="Z47" s="292"/>
    </row>
    <row r="48" spans="1:26" s="2" customFormat="1" ht="12.75" customHeight="1">
      <c r="A48" s="29" t="s">
        <v>216</v>
      </c>
      <c r="B48" s="30" t="s">
        <v>197</v>
      </c>
      <c r="C48" s="30" t="s">
        <v>179</v>
      </c>
      <c r="D48" s="30" t="s">
        <v>179</v>
      </c>
      <c r="E48" s="19" t="s">
        <v>217</v>
      </c>
      <c r="F48" s="19"/>
      <c r="G48" s="19"/>
      <c r="H48" s="19"/>
      <c r="I48" s="19"/>
      <c r="J48" s="19"/>
      <c r="K48" s="19"/>
      <c r="L48" s="326"/>
      <c r="M48" s="326"/>
      <c r="N48" s="326"/>
      <c r="O48" s="20">
        <f t="shared" si="2"/>
        <v>0</v>
      </c>
      <c r="P48" s="20">
        <f t="shared" si="2"/>
        <v>0</v>
      </c>
      <c r="Q48" s="20">
        <f t="shared" si="2"/>
        <v>0</v>
      </c>
      <c r="R48" s="324">
        <f t="shared" si="3"/>
        <v>0</v>
      </c>
      <c r="S48" s="326"/>
      <c r="T48" s="326"/>
      <c r="U48" s="298">
        <f t="shared" si="4"/>
        <v>0</v>
      </c>
      <c r="V48" s="326"/>
      <c r="W48" s="333"/>
      <c r="X48" s="59"/>
      <c r="Z48" s="292"/>
    </row>
    <row r="49" spans="1:26" s="2" customFormat="1" ht="30.75" customHeight="1">
      <c r="A49" s="29" t="s">
        <v>223</v>
      </c>
      <c r="B49" s="30" t="s">
        <v>197</v>
      </c>
      <c r="C49" s="30" t="s">
        <v>224</v>
      </c>
      <c r="D49" s="30" t="s">
        <v>163</v>
      </c>
      <c r="E49" s="299" t="s">
        <v>225</v>
      </c>
      <c r="F49" s="299">
        <f aca="true" t="shared" si="11" ref="F49:N49">F51</f>
        <v>-829155618</v>
      </c>
      <c r="G49" s="309">
        <f t="shared" si="11"/>
        <v>0</v>
      </c>
      <c r="H49" s="299">
        <f t="shared" si="11"/>
        <v>-829155618</v>
      </c>
      <c r="I49" s="299">
        <f t="shared" si="11"/>
        <v>-351575700</v>
      </c>
      <c r="J49" s="299">
        <f t="shared" si="11"/>
        <v>0</v>
      </c>
      <c r="K49" s="299">
        <f t="shared" si="11"/>
        <v>-351575700</v>
      </c>
      <c r="L49" s="322">
        <f t="shared" si="11"/>
        <v>-700000000</v>
      </c>
      <c r="M49" s="322">
        <f t="shared" si="11"/>
        <v>0</v>
      </c>
      <c r="N49" s="322">
        <f t="shared" si="11"/>
        <v>-700000000</v>
      </c>
      <c r="O49" s="297">
        <f t="shared" si="2"/>
        <v>-348424300</v>
      </c>
      <c r="P49" s="297">
        <f t="shared" si="2"/>
        <v>0</v>
      </c>
      <c r="Q49" s="297">
        <f t="shared" si="2"/>
        <v>-348424300</v>
      </c>
      <c r="R49" s="324">
        <f t="shared" si="3"/>
        <v>-700000000</v>
      </c>
      <c r="S49" s="322">
        <f>S51</f>
        <v>0</v>
      </c>
      <c r="T49" s="322">
        <f>T51</f>
        <v>-700000000</v>
      </c>
      <c r="U49" s="298">
        <f t="shared" si="4"/>
        <v>-700000000</v>
      </c>
      <c r="V49" s="322">
        <f>V51</f>
        <v>0</v>
      </c>
      <c r="W49" s="322">
        <f>W51</f>
        <v>-700000000</v>
      </c>
      <c r="X49" s="60"/>
      <c r="Z49" s="292"/>
    </row>
    <row r="50" spans="1:26" s="2" customFormat="1" ht="12.75" customHeight="1">
      <c r="A50" s="29"/>
      <c r="B50" s="30"/>
      <c r="C50" s="30"/>
      <c r="D50" s="30"/>
      <c r="E50" s="16" t="s">
        <v>168</v>
      </c>
      <c r="F50" s="16"/>
      <c r="G50" s="16"/>
      <c r="H50" s="16"/>
      <c r="I50" s="16"/>
      <c r="J50" s="16"/>
      <c r="K50" s="16"/>
      <c r="L50" s="325"/>
      <c r="M50" s="325"/>
      <c r="N50" s="325"/>
      <c r="O50" s="20">
        <f t="shared" si="2"/>
        <v>0</v>
      </c>
      <c r="P50" s="20">
        <f t="shared" si="2"/>
        <v>0</v>
      </c>
      <c r="Q50" s="20">
        <f t="shared" si="2"/>
        <v>0</v>
      </c>
      <c r="R50" s="324">
        <f t="shared" si="3"/>
        <v>0</v>
      </c>
      <c r="S50" s="325"/>
      <c r="T50" s="325"/>
      <c r="U50" s="298">
        <f t="shared" si="4"/>
        <v>0</v>
      </c>
      <c r="V50" s="325"/>
      <c r="W50" s="332"/>
      <c r="X50" s="59"/>
      <c r="Z50" s="292"/>
    </row>
    <row r="51" spans="1:26" s="312" customFormat="1" ht="12.75" customHeight="1">
      <c r="A51" s="303" t="s">
        <v>226</v>
      </c>
      <c r="B51" s="304" t="s">
        <v>197</v>
      </c>
      <c r="C51" s="304" t="s">
        <v>224</v>
      </c>
      <c r="D51" s="304" t="s">
        <v>166</v>
      </c>
      <c r="E51" s="97" t="s">
        <v>225</v>
      </c>
      <c r="F51" s="97">
        <f>G51+H51</f>
        <v>-829155618</v>
      </c>
      <c r="G51" s="310">
        <v>0</v>
      </c>
      <c r="H51" s="97">
        <v>-829155618</v>
      </c>
      <c r="I51" s="97">
        <f>J51+K51</f>
        <v>-351575700</v>
      </c>
      <c r="J51" s="97">
        <v>0</v>
      </c>
      <c r="K51" s="97">
        <v>-351575700</v>
      </c>
      <c r="L51" s="326">
        <f>M51+N51</f>
        <v>-700000000</v>
      </c>
      <c r="M51" s="326">
        <v>0</v>
      </c>
      <c r="N51" s="326">
        <v>-700000000</v>
      </c>
      <c r="O51" s="112">
        <f t="shared" si="2"/>
        <v>-348424300</v>
      </c>
      <c r="P51" s="112">
        <f t="shared" si="2"/>
        <v>0</v>
      </c>
      <c r="Q51" s="112">
        <f t="shared" si="2"/>
        <v>-348424300</v>
      </c>
      <c r="R51" s="324">
        <f t="shared" si="3"/>
        <v>-700000000</v>
      </c>
      <c r="S51" s="326">
        <v>0</v>
      </c>
      <c r="T51" s="326">
        <v>-700000000</v>
      </c>
      <c r="U51" s="298">
        <f t="shared" si="4"/>
        <v>-700000000</v>
      </c>
      <c r="V51" s="326">
        <v>0</v>
      </c>
      <c r="W51" s="333">
        <v>-700000000</v>
      </c>
      <c r="X51" s="311"/>
      <c r="Z51" s="313"/>
    </row>
    <row r="52" spans="1:26" s="2" customFormat="1" ht="32.25" customHeight="1">
      <c r="A52" s="29" t="s">
        <v>227</v>
      </c>
      <c r="B52" s="30" t="s">
        <v>228</v>
      </c>
      <c r="C52" s="30" t="s">
        <v>163</v>
      </c>
      <c r="D52" s="30" t="s">
        <v>163</v>
      </c>
      <c r="E52" s="299" t="s">
        <v>229</v>
      </c>
      <c r="F52" s="309">
        <f aca="true" t="shared" si="12" ref="F52:N52">F54+F57</f>
        <v>170149335.5</v>
      </c>
      <c r="G52" s="309">
        <f t="shared" si="12"/>
        <v>170149335.5</v>
      </c>
      <c r="H52" s="309">
        <f t="shared" si="12"/>
        <v>0</v>
      </c>
      <c r="I52" s="299">
        <f t="shared" si="12"/>
        <v>362375400</v>
      </c>
      <c r="J52" s="299">
        <f t="shared" si="12"/>
        <v>362375400</v>
      </c>
      <c r="K52" s="299">
        <f t="shared" si="12"/>
        <v>0</v>
      </c>
      <c r="L52" s="322">
        <f t="shared" si="12"/>
        <v>379850000</v>
      </c>
      <c r="M52" s="322">
        <f t="shared" si="12"/>
        <v>379850000</v>
      </c>
      <c r="N52" s="322">
        <f t="shared" si="12"/>
        <v>0</v>
      </c>
      <c r="O52" s="297">
        <f t="shared" si="2"/>
        <v>17474600</v>
      </c>
      <c r="P52" s="297">
        <f t="shared" si="2"/>
        <v>17474600</v>
      </c>
      <c r="Q52" s="297">
        <f t="shared" si="2"/>
        <v>0</v>
      </c>
      <c r="R52" s="324">
        <f t="shared" si="3"/>
        <v>389850000</v>
      </c>
      <c r="S52" s="322">
        <f>S54+S57</f>
        <v>389850000</v>
      </c>
      <c r="T52" s="322">
        <f>T54+T57</f>
        <v>0</v>
      </c>
      <c r="U52" s="298">
        <f t="shared" si="4"/>
        <v>389850000</v>
      </c>
      <c r="V52" s="322">
        <f>V54+V57</f>
        <v>389850000</v>
      </c>
      <c r="W52" s="322">
        <f>W54+W57</f>
        <v>0</v>
      </c>
      <c r="X52" s="60"/>
      <c r="Z52" s="292"/>
    </row>
    <row r="53" spans="1:26" s="2" customFormat="1" ht="12.75" customHeight="1">
      <c r="A53" s="29"/>
      <c r="B53" s="30"/>
      <c r="C53" s="30"/>
      <c r="D53" s="30"/>
      <c r="E53" s="16" t="s">
        <v>5</v>
      </c>
      <c r="F53" s="16"/>
      <c r="G53" s="16"/>
      <c r="H53" s="16"/>
      <c r="I53" s="16"/>
      <c r="J53" s="16"/>
      <c r="K53" s="16"/>
      <c r="L53" s="325"/>
      <c r="M53" s="325"/>
      <c r="N53" s="325"/>
      <c r="O53" s="20">
        <f t="shared" si="2"/>
        <v>0</v>
      </c>
      <c r="P53" s="20">
        <f t="shared" si="2"/>
        <v>0</v>
      </c>
      <c r="Q53" s="20">
        <f t="shared" si="2"/>
        <v>0</v>
      </c>
      <c r="R53" s="324">
        <f t="shared" si="3"/>
        <v>0</v>
      </c>
      <c r="S53" s="325"/>
      <c r="T53" s="325"/>
      <c r="U53" s="298">
        <f t="shared" si="4"/>
        <v>0</v>
      </c>
      <c r="V53" s="325"/>
      <c r="W53" s="332"/>
      <c r="X53" s="60"/>
      <c r="Z53" s="292"/>
    </row>
    <row r="54" spans="1:256" s="5" customFormat="1" ht="27.75" customHeight="1">
      <c r="A54" s="12" t="s">
        <v>230</v>
      </c>
      <c r="B54" s="9" t="s">
        <v>228</v>
      </c>
      <c r="C54" s="9" t="s">
        <v>166</v>
      </c>
      <c r="D54" s="9" t="s">
        <v>163</v>
      </c>
      <c r="E54" s="31" t="s">
        <v>231</v>
      </c>
      <c r="F54" s="300">
        <f aca="true" t="shared" si="13" ref="F54:N54">F56</f>
        <v>142836513.3</v>
      </c>
      <c r="G54" s="300">
        <f t="shared" si="13"/>
        <v>142836513.3</v>
      </c>
      <c r="H54" s="300">
        <f t="shared" si="13"/>
        <v>0</v>
      </c>
      <c r="I54" s="31">
        <f t="shared" si="13"/>
        <v>312375400</v>
      </c>
      <c r="J54" s="31">
        <f t="shared" si="13"/>
        <v>312375400</v>
      </c>
      <c r="K54" s="31">
        <f t="shared" si="13"/>
        <v>0</v>
      </c>
      <c r="L54" s="322">
        <f t="shared" si="13"/>
        <v>334850000</v>
      </c>
      <c r="M54" s="322">
        <f t="shared" si="13"/>
        <v>334850000</v>
      </c>
      <c r="N54" s="322">
        <f t="shared" si="13"/>
        <v>0</v>
      </c>
      <c r="O54" s="297">
        <f t="shared" si="2"/>
        <v>22474600</v>
      </c>
      <c r="P54" s="297">
        <f t="shared" si="2"/>
        <v>22474600</v>
      </c>
      <c r="Q54" s="297">
        <f t="shared" si="2"/>
        <v>0</v>
      </c>
      <c r="R54" s="324">
        <f t="shared" si="3"/>
        <v>344850000</v>
      </c>
      <c r="S54" s="322">
        <f>S56</f>
        <v>344850000</v>
      </c>
      <c r="T54" s="322">
        <f>T56</f>
        <v>0</v>
      </c>
      <c r="U54" s="298">
        <f t="shared" si="4"/>
        <v>344850000</v>
      </c>
      <c r="V54" s="322">
        <f>V56</f>
        <v>344850000</v>
      </c>
      <c r="W54" s="322">
        <f>W56</f>
        <v>0</v>
      </c>
      <c r="X54" s="60"/>
      <c r="Y54" s="293"/>
      <c r="Z54" s="294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293"/>
      <c r="DY54" s="293"/>
      <c r="DZ54" s="293"/>
      <c r="EA54" s="293"/>
      <c r="EB54" s="293"/>
      <c r="EC54" s="293"/>
      <c r="ED54" s="293"/>
      <c r="EE54" s="293"/>
      <c r="EF54" s="293"/>
      <c r="EG54" s="293"/>
      <c r="EH54" s="293"/>
      <c r="EI54" s="293"/>
      <c r="EJ54" s="293"/>
      <c r="EK54" s="293"/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  <c r="EW54" s="293"/>
      <c r="EX54" s="293"/>
      <c r="EY54" s="293"/>
      <c r="EZ54" s="293"/>
      <c r="FA54" s="293"/>
      <c r="FB54" s="293"/>
      <c r="FC54" s="293"/>
      <c r="FD54" s="293"/>
      <c r="FE54" s="293"/>
      <c r="FF54" s="293"/>
      <c r="FG54" s="293"/>
      <c r="FH54" s="293"/>
      <c r="FI54" s="293"/>
      <c r="FJ54" s="293"/>
      <c r="FK54" s="293"/>
      <c r="FL54" s="293"/>
      <c r="FM54" s="293"/>
      <c r="FN54" s="293"/>
      <c r="FO54" s="293"/>
      <c r="FP54" s="293"/>
      <c r="FQ54" s="293"/>
      <c r="FR54" s="293"/>
      <c r="FS54" s="293"/>
      <c r="FT54" s="293"/>
      <c r="FU54" s="293"/>
      <c r="FV54" s="293"/>
      <c r="FW54" s="293"/>
      <c r="FX54" s="293"/>
      <c r="FY54" s="293"/>
      <c r="FZ54" s="293"/>
      <c r="GA54" s="293"/>
      <c r="GB54" s="293"/>
      <c r="GC54" s="293"/>
      <c r="GD54" s="293"/>
      <c r="GE54" s="293"/>
      <c r="GF54" s="293"/>
      <c r="GG54" s="293"/>
      <c r="GH54" s="293"/>
      <c r="GI54" s="293"/>
      <c r="GJ54" s="293"/>
      <c r="GK54" s="293"/>
      <c r="GL54" s="293"/>
      <c r="GM54" s="293"/>
      <c r="GN54" s="293"/>
      <c r="GO54" s="293"/>
      <c r="GP54" s="293"/>
      <c r="GQ54" s="293"/>
      <c r="GR54" s="293"/>
      <c r="GS54" s="293"/>
      <c r="GT54" s="293"/>
      <c r="GU54" s="293"/>
      <c r="GV54" s="293"/>
      <c r="GW54" s="293"/>
      <c r="GX54" s="293"/>
      <c r="GY54" s="293"/>
      <c r="GZ54" s="293"/>
      <c r="HA54" s="293"/>
      <c r="HB54" s="293"/>
      <c r="HC54" s="293"/>
      <c r="HD54" s="293"/>
      <c r="HE54" s="293"/>
      <c r="HF54" s="293"/>
      <c r="HG54" s="293"/>
      <c r="HH54" s="293"/>
      <c r="HI54" s="293"/>
      <c r="HJ54" s="293"/>
      <c r="HK54" s="293"/>
      <c r="HL54" s="293"/>
      <c r="HM54" s="293"/>
      <c r="HN54" s="293"/>
      <c r="HO54" s="293"/>
      <c r="HP54" s="293"/>
      <c r="HQ54" s="293"/>
      <c r="HR54" s="293"/>
      <c r="HS54" s="293"/>
      <c r="HT54" s="293"/>
      <c r="HU54" s="293"/>
      <c r="HV54" s="293"/>
      <c r="HW54" s="293"/>
      <c r="HX54" s="293"/>
      <c r="HY54" s="293"/>
      <c r="HZ54" s="293"/>
      <c r="IA54" s="293"/>
      <c r="IB54" s="293"/>
      <c r="IC54" s="293"/>
      <c r="ID54" s="293"/>
      <c r="IE54" s="293"/>
      <c r="IF54" s="293"/>
      <c r="IG54" s="293"/>
      <c r="IH54" s="293"/>
      <c r="II54" s="293"/>
      <c r="IJ54" s="293"/>
      <c r="IK54" s="293"/>
      <c r="IL54" s="293"/>
      <c r="IM54" s="293"/>
      <c r="IN54" s="293"/>
      <c r="IO54" s="293"/>
      <c r="IP54" s="293"/>
      <c r="IQ54" s="293"/>
      <c r="IR54" s="293"/>
      <c r="IS54" s="293"/>
      <c r="IT54" s="293"/>
      <c r="IU54" s="293"/>
      <c r="IV54" s="293"/>
    </row>
    <row r="55" spans="1:26" s="2" customFormat="1" ht="12.75" customHeight="1">
      <c r="A55" s="29"/>
      <c r="B55" s="30"/>
      <c r="C55" s="30"/>
      <c r="D55" s="30"/>
      <c r="E55" s="16" t="s">
        <v>168</v>
      </c>
      <c r="F55" s="16"/>
      <c r="G55" s="16"/>
      <c r="H55" s="16"/>
      <c r="I55" s="16"/>
      <c r="J55" s="16"/>
      <c r="K55" s="16"/>
      <c r="L55" s="325"/>
      <c r="M55" s="325"/>
      <c r="N55" s="325"/>
      <c r="O55" s="20">
        <f t="shared" si="2"/>
        <v>0</v>
      </c>
      <c r="P55" s="20">
        <f t="shared" si="2"/>
        <v>0</v>
      </c>
      <c r="Q55" s="20">
        <f t="shared" si="2"/>
        <v>0</v>
      </c>
      <c r="R55" s="324">
        <f t="shared" si="3"/>
        <v>0</v>
      </c>
      <c r="S55" s="325"/>
      <c r="T55" s="325"/>
      <c r="U55" s="298">
        <f t="shared" si="4"/>
        <v>0</v>
      </c>
      <c r="V55" s="325"/>
      <c r="W55" s="332"/>
      <c r="X55" s="59"/>
      <c r="Z55" s="292"/>
    </row>
    <row r="56" spans="1:26" s="2" customFormat="1" ht="12.75" customHeight="1">
      <c r="A56" s="29" t="s">
        <v>232</v>
      </c>
      <c r="B56" s="30" t="s">
        <v>228</v>
      </c>
      <c r="C56" s="30" t="s">
        <v>166</v>
      </c>
      <c r="D56" s="30" t="s">
        <v>166</v>
      </c>
      <c r="E56" s="16" t="s">
        <v>231</v>
      </c>
      <c r="F56" s="307">
        <f>G56+H56</f>
        <v>142836513.3</v>
      </c>
      <c r="G56" s="16">
        <v>142836513.3</v>
      </c>
      <c r="H56" s="307">
        <v>0</v>
      </c>
      <c r="I56" s="16">
        <f>J56+K56</f>
        <v>312375400</v>
      </c>
      <c r="J56" s="16">
        <v>312375400</v>
      </c>
      <c r="K56" s="16">
        <v>0</v>
      </c>
      <c r="L56" s="326">
        <f>M56+N56</f>
        <v>334850000</v>
      </c>
      <c r="M56" s="326">
        <v>334850000</v>
      </c>
      <c r="N56" s="326">
        <v>0</v>
      </c>
      <c r="O56" s="20">
        <f t="shared" si="2"/>
        <v>22474600</v>
      </c>
      <c r="P56" s="20">
        <f t="shared" si="2"/>
        <v>22474600</v>
      </c>
      <c r="Q56" s="20">
        <f t="shared" si="2"/>
        <v>0</v>
      </c>
      <c r="R56" s="324">
        <f t="shared" si="3"/>
        <v>344850000</v>
      </c>
      <c r="S56" s="326">
        <v>344850000</v>
      </c>
      <c r="T56" s="326"/>
      <c r="U56" s="298">
        <f t="shared" si="4"/>
        <v>344850000</v>
      </c>
      <c r="V56" s="326">
        <v>344850000</v>
      </c>
      <c r="W56" s="333"/>
      <c r="X56" s="60"/>
      <c r="Z56" s="292"/>
    </row>
    <row r="57" spans="1:256" s="5" customFormat="1" ht="27.75" customHeight="1">
      <c r="A57" s="12" t="s">
        <v>240</v>
      </c>
      <c r="B57" s="9" t="s">
        <v>228</v>
      </c>
      <c r="C57" s="9" t="s">
        <v>183</v>
      </c>
      <c r="D57" s="9" t="s">
        <v>163</v>
      </c>
      <c r="E57" s="31" t="s">
        <v>241</v>
      </c>
      <c r="F57" s="314">
        <f aca="true" t="shared" si="14" ref="F57:N57">F59</f>
        <v>27312822.2</v>
      </c>
      <c r="G57" s="314">
        <f t="shared" si="14"/>
        <v>27312822.2</v>
      </c>
      <c r="H57" s="314">
        <f t="shared" si="14"/>
        <v>0</v>
      </c>
      <c r="I57" s="31">
        <f t="shared" si="14"/>
        <v>50000000</v>
      </c>
      <c r="J57" s="31">
        <f t="shared" si="14"/>
        <v>50000000</v>
      </c>
      <c r="K57" s="31">
        <f t="shared" si="14"/>
        <v>0</v>
      </c>
      <c r="L57" s="322">
        <f t="shared" si="14"/>
        <v>45000000</v>
      </c>
      <c r="M57" s="322">
        <f t="shared" si="14"/>
        <v>45000000</v>
      </c>
      <c r="N57" s="322">
        <f t="shared" si="14"/>
        <v>0</v>
      </c>
      <c r="O57" s="297">
        <f t="shared" si="2"/>
        <v>-5000000</v>
      </c>
      <c r="P57" s="297">
        <f t="shared" si="2"/>
        <v>-5000000</v>
      </c>
      <c r="Q57" s="297">
        <f t="shared" si="2"/>
        <v>0</v>
      </c>
      <c r="R57" s="324">
        <f t="shared" si="3"/>
        <v>45000000</v>
      </c>
      <c r="S57" s="322">
        <f>S59</f>
        <v>45000000</v>
      </c>
      <c r="T57" s="322">
        <f>T59</f>
        <v>0</v>
      </c>
      <c r="U57" s="298">
        <f t="shared" si="4"/>
        <v>45000000</v>
      </c>
      <c r="V57" s="322">
        <f>V59</f>
        <v>45000000</v>
      </c>
      <c r="W57" s="322">
        <f>W59</f>
        <v>0</v>
      </c>
      <c r="X57" s="59"/>
      <c r="Y57" s="293"/>
      <c r="Z57" s="294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3"/>
      <c r="CY57" s="293"/>
      <c r="CZ57" s="293"/>
      <c r="DA57" s="293"/>
      <c r="DB57" s="293"/>
      <c r="DC57" s="293"/>
      <c r="DD57" s="293"/>
      <c r="DE57" s="293"/>
      <c r="DF57" s="293"/>
      <c r="DG57" s="293"/>
      <c r="DH57" s="293"/>
      <c r="DI57" s="293"/>
      <c r="DJ57" s="293"/>
      <c r="DK57" s="293"/>
      <c r="DL57" s="293"/>
      <c r="DM57" s="293"/>
      <c r="DN57" s="293"/>
      <c r="DO57" s="293"/>
      <c r="DP57" s="293"/>
      <c r="DQ57" s="293"/>
      <c r="DR57" s="293"/>
      <c r="DS57" s="293"/>
      <c r="DT57" s="293"/>
      <c r="DU57" s="293"/>
      <c r="DV57" s="293"/>
      <c r="DW57" s="293"/>
      <c r="DX57" s="293"/>
      <c r="DY57" s="293"/>
      <c r="DZ57" s="293"/>
      <c r="EA57" s="293"/>
      <c r="EB57" s="293"/>
      <c r="EC57" s="293"/>
      <c r="ED57" s="293"/>
      <c r="EE57" s="293"/>
      <c r="EF57" s="293"/>
      <c r="EG57" s="293"/>
      <c r="EH57" s="293"/>
      <c r="EI57" s="293"/>
      <c r="EJ57" s="293"/>
      <c r="EK57" s="293"/>
      <c r="EL57" s="293"/>
      <c r="EM57" s="293"/>
      <c r="EN57" s="293"/>
      <c r="EO57" s="293"/>
      <c r="EP57" s="293"/>
      <c r="EQ57" s="293"/>
      <c r="ER57" s="293"/>
      <c r="ES57" s="293"/>
      <c r="ET57" s="293"/>
      <c r="EU57" s="293"/>
      <c r="EV57" s="293"/>
      <c r="EW57" s="293"/>
      <c r="EX57" s="293"/>
      <c r="EY57" s="293"/>
      <c r="EZ57" s="293"/>
      <c r="FA57" s="293"/>
      <c r="FB57" s="293"/>
      <c r="FC57" s="293"/>
      <c r="FD57" s="293"/>
      <c r="FE57" s="293"/>
      <c r="FF57" s="293"/>
      <c r="FG57" s="293"/>
      <c r="FH57" s="293"/>
      <c r="FI57" s="293"/>
      <c r="FJ57" s="293"/>
      <c r="FK57" s="293"/>
      <c r="FL57" s="293"/>
      <c r="FM57" s="293"/>
      <c r="FN57" s="293"/>
      <c r="FO57" s="293"/>
      <c r="FP57" s="293"/>
      <c r="FQ57" s="293"/>
      <c r="FR57" s="293"/>
      <c r="FS57" s="293"/>
      <c r="FT57" s="293"/>
      <c r="FU57" s="293"/>
      <c r="FV57" s="293"/>
      <c r="FW57" s="293"/>
      <c r="FX57" s="293"/>
      <c r="FY57" s="293"/>
      <c r="FZ57" s="293"/>
      <c r="GA57" s="293"/>
      <c r="GB57" s="293"/>
      <c r="GC57" s="293"/>
      <c r="GD57" s="293"/>
      <c r="GE57" s="293"/>
      <c r="GF57" s="293"/>
      <c r="GG57" s="293"/>
      <c r="GH57" s="293"/>
      <c r="GI57" s="293"/>
      <c r="GJ57" s="293"/>
      <c r="GK57" s="293"/>
      <c r="GL57" s="293"/>
      <c r="GM57" s="293"/>
      <c r="GN57" s="293"/>
      <c r="GO57" s="293"/>
      <c r="GP57" s="293"/>
      <c r="GQ57" s="293"/>
      <c r="GR57" s="293"/>
      <c r="GS57" s="293"/>
      <c r="GT57" s="293"/>
      <c r="GU57" s="293"/>
      <c r="GV57" s="293"/>
      <c r="GW57" s="293"/>
      <c r="GX57" s="293"/>
      <c r="GY57" s="293"/>
      <c r="GZ57" s="293"/>
      <c r="HA57" s="293"/>
      <c r="HB57" s="293"/>
      <c r="HC57" s="293"/>
      <c r="HD57" s="293"/>
      <c r="HE57" s="293"/>
      <c r="HF57" s="293"/>
      <c r="HG57" s="293"/>
      <c r="HH57" s="293"/>
      <c r="HI57" s="293"/>
      <c r="HJ57" s="293"/>
      <c r="HK57" s="293"/>
      <c r="HL57" s="293"/>
      <c r="HM57" s="293"/>
      <c r="HN57" s="293"/>
      <c r="HO57" s="293"/>
      <c r="HP57" s="293"/>
      <c r="HQ57" s="293"/>
      <c r="HR57" s="293"/>
      <c r="HS57" s="293"/>
      <c r="HT57" s="293"/>
      <c r="HU57" s="293"/>
      <c r="HV57" s="293"/>
      <c r="HW57" s="293"/>
      <c r="HX57" s="293"/>
      <c r="HY57" s="293"/>
      <c r="HZ57" s="293"/>
      <c r="IA57" s="293"/>
      <c r="IB57" s="293"/>
      <c r="IC57" s="293"/>
      <c r="ID57" s="293"/>
      <c r="IE57" s="293"/>
      <c r="IF57" s="293"/>
      <c r="IG57" s="293"/>
      <c r="IH57" s="293"/>
      <c r="II57" s="293"/>
      <c r="IJ57" s="293"/>
      <c r="IK57" s="293"/>
      <c r="IL57" s="293"/>
      <c r="IM57" s="293"/>
      <c r="IN57" s="293"/>
      <c r="IO57" s="293"/>
      <c r="IP57" s="293"/>
      <c r="IQ57" s="293"/>
      <c r="IR57" s="293"/>
      <c r="IS57" s="293"/>
      <c r="IT57" s="293"/>
      <c r="IU57" s="293"/>
      <c r="IV57" s="293"/>
    </row>
    <row r="58" spans="1:26" s="2" customFormat="1" ht="12.75" customHeight="1">
      <c r="A58" s="29"/>
      <c r="B58" s="30"/>
      <c r="C58" s="30"/>
      <c r="D58" s="30"/>
      <c r="E58" s="16" t="s">
        <v>168</v>
      </c>
      <c r="F58" s="16"/>
      <c r="G58" s="16"/>
      <c r="H58" s="16"/>
      <c r="I58" s="16"/>
      <c r="J58" s="16"/>
      <c r="K58" s="16"/>
      <c r="L58" s="326"/>
      <c r="M58" s="326"/>
      <c r="N58" s="326"/>
      <c r="O58" s="20">
        <f t="shared" si="2"/>
        <v>0</v>
      </c>
      <c r="P58" s="20">
        <f t="shared" si="2"/>
        <v>0</v>
      </c>
      <c r="Q58" s="20">
        <f t="shared" si="2"/>
        <v>0</v>
      </c>
      <c r="R58" s="324">
        <f t="shared" si="3"/>
        <v>0</v>
      </c>
      <c r="S58" s="326"/>
      <c r="T58" s="326"/>
      <c r="U58" s="298">
        <f t="shared" si="4"/>
        <v>0</v>
      </c>
      <c r="V58" s="326"/>
      <c r="W58" s="333"/>
      <c r="X58" s="60"/>
      <c r="Z58" s="292"/>
    </row>
    <row r="59" spans="1:26" s="2" customFormat="1" ht="12.75" customHeight="1">
      <c r="A59" s="29" t="s">
        <v>242</v>
      </c>
      <c r="B59" s="30" t="s">
        <v>228</v>
      </c>
      <c r="C59" s="30" t="s">
        <v>183</v>
      </c>
      <c r="D59" s="30" t="s">
        <v>166</v>
      </c>
      <c r="E59" s="16" t="s">
        <v>241</v>
      </c>
      <c r="F59" s="315">
        <f>G59+H59</f>
        <v>27312822.2</v>
      </c>
      <c r="G59" s="16">
        <v>27312822.2</v>
      </c>
      <c r="H59" s="315">
        <v>0</v>
      </c>
      <c r="I59" s="16">
        <f>J59+K59</f>
        <v>50000000</v>
      </c>
      <c r="J59" s="16">
        <v>50000000</v>
      </c>
      <c r="K59" s="16">
        <v>0</v>
      </c>
      <c r="L59" s="326">
        <f>M59+N59</f>
        <v>45000000</v>
      </c>
      <c r="M59" s="326">
        <v>45000000</v>
      </c>
      <c r="N59" s="326">
        <v>0</v>
      </c>
      <c r="O59" s="20">
        <f t="shared" si="2"/>
        <v>-5000000</v>
      </c>
      <c r="P59" s="20">
        <f t="shared" si="2"/>
        <v>-5000000</v>
      </c>
      <c r="Q59" s="20">
        <f t="shared" si="2"/>
        <v>0</v>
      </c>
      <c r="R59" s="324">
        <f t="shared" si="3"/>
        <v>45000000</v>
      </c>
      <c r="S59" s="326">
        <v>45000000</v>
      </c>
      <c r="T59" s="326"/>
      <c r="U59" s="298">
        <f t="shared" si="4"/>
        <v>45000000</v>
      </c>
      <c r="V59" s="326">
        <v>45000000</v>
      </c>
      <c r="W59" s="333"/>
      <c r="X59" s="60"/>
      <c r="Z59" s="292"/>
    </row>
    <row r="60" spans="1:26" s="2" customFormat="1" ht="31.5" customHeight="1">
      <c r="A60" s="29" t="s">
        <v>243</v>
      </c>
      <c r="B60" s="30" t="s">
        <v>244</v>
      </c>
      <c r="C60" s="30" t="s">
        <v>163</v>
      </c>
      <c r="D60" s="30" t="s">
        <v>163</v>
      </c>
      <c r="E60" s="299" t="s">
        <v>245</v>
      </c>
      <c r="F60" s="299">
        <f aca="true" t="shared" si="15" ref="F60:K60">F62+F65+F68</f>
        <v>306937895.4</v>
      </c>
      <c r="G60" s="299">
        <f t="shared" si="15"/>
        <v>97009586.3</v>
      </c>
      <c r="H60" s="299">
        <f t="shared" si="15"/>
        <v>209928309.1</v>
      </c>
      <c r="I60" s="299">
        <f t="shared" si="15"/>
        <v>476069338.1</v>
      </c>
      <c r="J60" s="299">
        <f t="shared" si="15"/>
        <v>107310178.1</v>
      </c>
      <c r="K60" s="299">
        <f t="shared" si="15"/>
        <v>368759160</v>
      </c>
      <c r="L60" s="322">
        <f>L62+L68</f>
        <v>1737868730</v>
      </c>
      <c r="M60" s="322">
        <f>M62+M68</f>
        <v>112000000</v>
      </c>
      <c r="N60" s="322">
        <f>N62+N68</f>
        <v>1625868730</v>
      </c>
      <c r="O60" s="297">
        <f t="shared" si="2"/>
        <v>1261799391.9</v>
      </c>
      <c r="P60" s="297">
        <f t="shared" si="2"/>
        <v>4689821.900000006</v>
      </c>
      <c r="Q60" s="297">
        <f t="shared" si="2"/>
        <v>1257109570</v>
      </c>
      <c r="R60" s="324">
        <f t="shared" si="3"/>
        <v>827000000</v>
      </c>
      <c r="S60" s="322">
        <f>S62+S68</f>
        <v>127000000</v>
      </c>
      <c r="T60" s="322">
        <f>T62+T68+T65</f>
        <v>700000000</v>
      </c>
      <c r="U60" s="298">
        <f t="shared" si="4"/>
        <v>1525000000</v>
      </c>
      <c r="V60" s="322">
        <f>V62+V68</f>
        <v>135000000</v>
      </c>
      <c r="W60" s="322">
        <f>W62+W68+W65</f>
        <v>1390000000</v>
      </c>
      <c r="X60" s="60"/>
      <c r="Z60" s="292"/>
    </row>
    <row r="61" spans="1:26" s="2" customFormat="1" ht="12.75" customHeight="1">
      <c r="A61" s="29"/>
      <c r="B61" s="30"/>
      <c r="C61" s="30"/>
      <c r="D61" s="30"/>
      <c r="E61" s="16" t="s">
        <v>5</v>
      </c>
      <c r="F61" s="16"/>
      <c r="G61" s="16"/>
      <c r="H61" s="16"/>
      <c r="I61" s="16"/>
      <c r="J61" s="16"/>
      <c r="K61" s="16"/>
      <c r="L61" s="326"/>
      <c r="M61" s="326"/>
      <c r="N61" s="326"/>
      <c r="O61" s="20">
        <f t="shared" si="2"/>
        <v>0</v>
      </c>
      <c r="P61" s="20">
        <f t="shared" si="2"/>
        <v>0</v>
      </c>
      <c r="Q61" s="20">
        <f t="shared" si="2"/>
        <v>0</v>
      </c>
      <c r="R61" s="324">
        <f t="shared" si="3"/>
        <v>0</v>
      </c>
      <c r="S61" s="326"/>
      <c r="T61" s="326"/>
      <c r="U61" s="298">
        <f t="shared" si="4"/>
        <v>0</v>
      </c>
      <c r="V61" s="326"/>
      <c r="W61" s="333"/>
      <c r="X61" s="60"/>
      <c r="Z61" s="292"/>
    </row>
    <row r="62" spans="1:256" s="5" customFormat="1" ht="27.75" customHeight="1">
      <c r="A62" s="12" t="s">
        <v>246</v>
      </c>
      <c r="B62" s="9" t="s">
        <v>244</v>
      </c>
      <c r="C62" s="9" t="s">
        <v>166</v>
      </c>
      <c r="D62" s="9" t="s">
        <v>163</v>
      </c>
      <c r="E62" s="31" t="s">
        <v>247</v>
      </c>
      <c r="F62" s="31">
        <f aca="true" t="shared" si="16" ref="F62:N62">F64</f>
        <v>39196398</v>
      </c>
      <c r="G62" s="31">
        <f t="shared" si="16"/>
        <v>19764599</v>
      </c>
      <c r="H62" s="31">
        <f t="shared" si="16"/>
        <v>19431799</v>
      </c>
      <c r="I62" s="31">
        <f t="shared" si="16"/>
        <v>85989660</v>
      </c>
      <c r="J62" s="31">
        <f t="shared" si="16"/>
        <v>20000000</v>
      </c>
      <c r="K62" s="31">
        <f t="shared" si="16"/>
        <v>65989660</v>
      </c>
      <c r="L62" s="322">
        <f t="shared" si="16"/>
        <v>122252550</v>
      </c>
      <c r="M62" s="322">
        <f t="shared" si="16"/>
        <v>22000000</v>
      </c>
      <c r="N62" s="322">
        <f t="shared" si="16"/>
        <v>100252550</v>
      </c>
      <c r="O62" s="297">
        <f t="shared" si="2"/>
        <v>36262890</v>
      </c>
      <c r="P62" s="297">
        <f t="shared" si="2"/>
        <v>2000000</v>
      </c>
      <c r="Q62" s="297">
        <f t="shared" si="2"/>
        <v>34262890</v>
      </c>
      <c r="R62" s="324">
        <f t="shared" si="3"/>
        <v>352000000</v>
      </c>
      <c r="S62" s="322">
        <f>S64</f>
        <v>22000000</v>
      </c>
      <c r="T62" s="322">
        <f>T64</f>
        <v>330000000</v>
      </c>
      <c r="U62" s="298">
        <f t="shared" si="4"/>
        <v>542000000</v>
      </c>
      <c r="V62" s="322">
        <f>V64</f>
        <v>22000000</v>
      </c>
      <c r="W62" s="322">
        <f>W64</f>
        <v>520000000</v>
      </c>
      <c r="X62" s="59"/>
      <c r="Y62" s="293"/>
      <c r="Z62" s="294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W62" s="293"/>
      <c r="CX62" s="293"/>
      <c r="CY62" s="293"/>
      <c r="CZ62" s="293"/>
      <c r="DA62" s="293"/>
      <c r="DB62" s="293"/>
      <c r="DC62" s="293"/>
      <c r="DD62" s="293"/>
      <c r="DE62" s="293"/>
      <c r="DF62" s="293"/>
      <c r="DG62" s="293"/>
      <c r="DH62" s="293"/>
      <c r="DI62" s="293"/>
      <c r="DJ62" s="293"/>
      <c r="DK62" s="293"/>
      <c r="DL62" s="293"/>
      <c r="DM62" s="293"/>
      <c r="DN62" s="293"/>
      <c r="DO62" s="293"/>
      <c r="DP62" s="293"/>
      <c r="DQ62" s="293"/>
      <c r="DR62" s="293"/>
      <c r="DS62" s="293"/>
      <c r="DT62" s="293"/>
      <c r="DU62" s="293"/>
      <c r="DV62" s="293"/>
      <c r="DW62" s="293"/>
      <c r="DX62" s="293"/>
      <c r="DY62" s="293"/>
      <c r="DZ62" s="293"/>
      <c r="EA62" s="293"/>
      <c r="EB62" s="293"/>
      <c r="EC62" s="293"/>
      <c r="ED62" s="293"/>
      <c r="EE62" s="293"/>
      <c r="EF62" s="293"/>
      <c r="EG62" s="293"/>
      <c r="EH62" s="293"/>
      <c r="EI62" s="293"/>
      <c r="EJ62" s="293"/>
      <c r="EK62" s="293"/>
      <c r="EL62" s="293"/>
      <c r="EM62" s="293"/>
      <c r="EN62" s="293"/>
      <c r="EO62" s="293"/>
      <c r="EP62" s="293"/>
      <c r="EQ62" s="293"/>
      <c r="ER62" s="293"/>
      <c r="ES62" s="293"/>
      <c r="ET62" s="293"/>
      <c r="EU62" s="293"/>
      <c r="EV62" s="293"/>
      <c r="EW62" s="293"/>
      <c r="EX62" s="293"/>
      <c r="EY62" s="293"/>
      <c r="EZ62" s="293"/>
      <c r="FA62" s="293"/>
      <c r="FB62" s="293"/>
      <c r="FC62" s="293"/>
      <c r="FD62" s="293"/>
      <c r="FE62" s="293"/>
      <c r="FF62" s="293"/>
      <c r="FG62" s="293"/>
      <c r="FH62" s="293"/>
      <c r="FI62" s="293"/>
      <c r="FJ62" s="293"/>
      <c r="FK62" s="293"/>
      <c r="FL62" s="293"/>
      <c r="FM62" s="293"/>
      <c r="FN62" s="293"/>
      <c r="FO62" s="293"/>
      <c r="FP62" s="293"/>
      <c r="FQ62" s="293"/>
      <c r="FR62" s="293"/>
      <c r="FS62" s="293"/>
      <c r="FT62" s="293"/>
      <c r="FU62" s="293"/>
      <c r="FV62" s="293"/>
      <c r="FW62" s="293"/>
      <c r="FX62" s="293"/>
      <c r="FY62" s="293"/>
      <c r="FZ62" s="293"/>
      <c r="GA62" s="293"/>
      <c r="GB62" s="293"/>
      <c r="GC62" s="293"/>
      <c r="GD62" s="293"/>
      <c r="GE62" s="293"/>
      <c r="GF62" s="293"/>
      <c r="GG62" s="293"/>
      <c r="GH62" s="293"/>
      <c r="GI62" s="293"/>
      <c r="GJ62" s="293"/>
      <c r="GK62" s="293"/>
      <c r="GL62" s="293"/>
      <c r="GM62" s="293"/>
      <c r="GN62" s="293"/>
      <c r="GO62" s="293"/>
      <c r="GP62" s="293"/>
      <c r="GQ62" s="293"/>
      <c r="GR62" s="293"/>
      <c r="GS62" s="293"/>
      <c r="GT62" s="293"/>
      <c r="GU62" s="293"/>
      <c r="GV62" s="293"/>
      <c r="GW62" s="293"/>
      <c r="GX62" s="293"/>
      <c r="GY62" s="293"/>
      <c r="GZ62" s="293"/>
      <c r="HA62" s="293"/>
      <c r="HB62" s="293"/>
      <c r="HC62" s="293"/>
      <c r="HD62" s="293"/>
      <c r="HE62" s="293"/>
      <c r="HF62" s="293"/>
      <c r="HG62" s="293"/>
      <c r="HH62" s="293"/>
      <c r="HI62" s="293"/>
      <c r="HJ62" s="293"/>
      <c r="HK62" s="293"/>
      <c r="HL62" s="293"/>
      <c r="HM62" s="293"/>
      <c r="HN62" s="293"/>
      <c r="HO62" s="293"/>
      <c r="HP62" s="293"/>
      <c r="HQ62" s="293"/>
      <c r="HR62" s="293"/>
      <c r="HS62" s="293"/>
      <c r="HT62" s="293"/>
      <c r="HU62" s="293"/>
      <c r="HV62" s="293"/>
      <c r="HW62" s="293"/>
      <c r="HX62" s="293"/>
      <c r="HY62" s="293"/>
      <c r="HZ62" s="293"/>
      <c r="IA62" s="293"/>
      <c r="IB62" s="293"/>
      <c r="IC62" s="293"/>
      <c r="ID62" s="293"/>
      <c r="IE62" s="293"/>
      <c r="IF62" s="293"/>
      <c r="IG62" s="293"/>
      <c r="IH62" s="293"/>
      <c r="II62" s="293"/>
      <c r="IJ62" s="293"/>
      <c r="IK62" s="293"/>
      <c r="IL62" s="293"/>
      <c r="IM62" s="293"/>
      <c r="IN62" s="293"/>
      <c r="IO62" s="293"/>
      <c r="IP62" s="293"/>
      <c r="IQ62" s="293"/>
      <c r="IR62" s="293"/>
      <c r="IS62" s="293"/>
      <c r="IT62" s="293"/>
      <c r="IU62" s="293"/>
      <c r="IV62" s="293"/>
    </row>
    <row r="63" spans="1:26" s="2" customFormat="1" ht="12.75" customHeight="1">
      <c r="A63" s="29"/>
      <c r="B63" s="30"/>
      <c r="C63" s="30"/>
      <c r="D63" s="30"/>
      <c r="E63" s="16" t="s">
        <v>168</v>
      </c>
      <c r="F63" s="16"/>
      <c r="G63" s="16"/>
      <c r="H63" s="16"/>
      <c r="I63" s="16"/>
      <c r="J63" s="16"/>
      <c r="K63" s="16"/>
      <c r="L63" s="326"/>
      <c r="M63" s="326"/>
      <c r="N63" s="326"/>
      <c r="O63" s="20">
        <f t="shared" si="2"/>
        <v>0</v>
      </c>
      <c r="P63" s="20">
        <f t="shared" si="2"/>
        <v>0</v>
      </c>
      <c r="Q63" s="20">
        <f t="shared" si="2"/>
        <v>0</v>
      </c>
      <c r="R63" s="324">
        <f t="shared" si="3"/>
        <v>0</v>
      </c>
      <c r="S63" s="326"/>
      <c r="T63" s="326"/>
      <c r="U63" s="298">
        <f t="shared" si="4"/>
        <v>0</v>
      </c>
      <c r="V63" s="326"/>
      <c r="W63" s="333"/>
      <c r="X63" s="60"/>
      <c r="Z63" s="292"/>
    </row>
    <row r="64" spans="1:26" s="2" customFormat="1" ht="12" customHeight="1">
      <c r="A64" s="29" t="s">
        <v>248</v>
      </c>
      <c r="B64" s="30" t="s">
        <v>244</v>
      </c>
      <c r="C64" s="30" t="s">
        <v>166</v>
      </c>
      <c r="D64" s="30" t="s">
        <v>166</v>
      </c>
      <c r="E64" s="16" t="s">
        <v>247</v>
      </c>
      <c r="F64" s="16">
        <f>G64+H64</f>
        <v>39196398</v>
      </c>
      <c r="G64" s="16">
        <v>19764599</v>
      </c>
      <c r="H64" s="16">
        <v>19431799</v>
      </c>
      <c r="I64" s="16">
        <f>J64+K64</f>
        <v>85989660</v>
      </c>
      <c r="J64" s="16">
        <v>20000000</v>
      </c>
      <c r="K64" s="16">
        <v>65989660</v>
      </c>
      <c r="L64" s="326">
        <f>M64+N64</f>
        <v>122252550</v>
      </c>
      <c r="M64" s="326">
        <v>22000000</v>
      </c>
      <c r="N64" s="326">
        <v>100252550</v>
      </c>
      <c r="O64" s="20">
        <f t="shared" si="2"/>
        <v>36262890</v>
      </c>
      <c r="P64" s="20">
        <f t="shared" si="2"/>
        <v>2000000</v>
      </c>
      <c r="Q64" s="20">
        <f t="shared" si="2"/>
        <v>34262890</v>
      </c>
      <c r="R64" s="324">
        <f t="shared" si="3"/>
        <v>352000000</v>
      </c>
      <c r="S64" s="326">
        <v>22000000</v>
      </c>
      <c r="T64" s="326">
        <v>330000000</v>
      </c>
      <c r="U64" s="298">
        <f t="shared" si="4"/>
        <v>542000000</v>
      </c>
      <c r="V64" s="326">
        <v>22000000</v>
      </c>
      <c r="W64" s="333">
        <v>520000000</v>
      </c>
      <c r="X64" s="60"/>
      <c r="Z64" s="292"/>
    </row>
    <row r="65" spans="1:26" s="2" customFormat="1" ht="12.75" customHeight="1">
      <c r="A65" s="29">
        <v>2630</v>
      </c>
      <c r="B65" s="30" t="s">
        <v>244</v>
      </c>
      <c r="C65" s="30">
        <v>3</v>
      </c>
      <c r="D65" s="30">
        <v>0</v>
      </c>
      <c r="E65" s="316" t="s">
        <v>771</v>
      </c>
      <c r="F65" s="316">
        <f aca="true" t="shared" si="17" ref="F65:K65">F67</f>
        <v>31872118.8</v>
      </c>
      <c r="G65" s="316">
        <f t="shared" si="17"/>
        <v>15135193.8</v>
      </c>
      <c r="H65" s="316">
        <f t="shared" si="17"/>
        <v>16736925</v>
      </c>
      <c r="I65" s="316">
        <f t="shared" si="17"/>
        <v>35587178.1</v>
      </c>
      <c r="J65" s="316">
        <f t="shared" si="17"/>
        <v>310178.1</v>
      </c>
      <c r="K65" s="316">
        <f t="shared" si="17"/>
        <v>35277000</v>
      </c>
      <c r="L65" s="326"/>
      <c r="M65" s="326"/>
      <c r="N65" s="326"/>
      <c r="O65" s="20">
        <f t="shared" si="2"/>
        <v>-35587178.1</v>
      </c>
      <c r="P65" s="20">
        <f t="shared" si="2"/>
        <v>-310178.1</v>
      </c>
      <c r="Q65" s="20">
        <f t="shared" si="2"/>
        <v>-35277000</v>
      </c>
      <c r="R65" s="324">
        <f t="shared" si="3"/>
        <v>270000000</v>
      </c>
      <c r="S65" s="326"/>
      <c r="T65" s="327">
        <v>270000000</v>
      </c>
      <c r="U65" s="298">
        <f t="shared" si="4"/>
        <v>770000000</v>
      </c>
      <c r="V65" s="326"/>
      <c r="W65" s="334">
        <v>770000000</v>
      </c>
      <c r="X65" s="60"/>
      <c r="Z65" s="292"/>
    </row>
    <row r="66" spans="1:26" s="2" customFormat="1" ht="12.75" customHeight="1">
      <c r="A66" s="29"/>
      <c r="B66" s="30"/>
      <c r="C66" s="30"/>
      <c r="D66" s="30"/>
      <c r="E66" s="16" t="s">
        <v>168</v>
      </c>
      <c r="F66" s="16"/>
      <c r="G66" s="16"/>
      <c r="H66" s="16"/>
      <c r="I66" s="16"/>
      <c r="J66" s="16"/>
      <c r="K66" s="16"/>
      <c r="L66" s="326"/>
      <c r="M66" s="326"/>
      <c r="N66" s="326"/>
      <c r="O66" s="20">
        <f t="shared" si="2"/>
        <v>0</v>
      </c>
      <c r="P66" s="20">
        <f t="shared" si="2"/>
        <v>0</v>
      </c>
      <c r="Q66" s="20">
        <f t="shared" si="2"/>
        <v>0</v>
      </c>
      <c r="R66" s="324">
        <f t="shared" si="3"/>
        <v>0</v>
      </c>
      <c r="S66" s="326"/>
      <c r="T66" s="326"/>
      <c r="U66" s="298">
        <f t="shared" si="4"/>
        <v>0</v>
      </c>
      <c r="V66" s="326"/>
      <c r="W66" s="333"/>
      <c r="X66" s="60"/>
      <c r="Z66" s="292"/>
    </row>
    <row r="67" spans="1:26" s="2" customFormat="1" ht="12.75" customHeight="1">
      <c r="A67" s="29">
        <v>2631</v>
      </c>
      <c r="B67" s="30" t="s">
        <v>244</v>
      </c>
      <c r="C67" s="30">
        <v>3</v>
      </c>
      <c r="D67" s="30">
        <v>1</v>
      </c>
      <c r="E67" s="39" t="s">
        <v>771</v>
      </c>
      <c r="F67" s="16">
        <f>G67+H67</f>
        <v>31872118.8</v>
      </c>
      <c r="G67" s="16">
        <v>15135193.8</v>
      </c>
      <c r="H67" s="16">
        <v>16736925</v>
      </c>
      <c r="I67" s="16">
        <f>J67+K67</f>
        <v>35587178.1</v>
      </c>
      <c r="J67" s="16">
        <v>310178.1</v>
      </c>
      <c r="K67" s="16">
        <v>35277000</v>
      </c>
      <c r="L67" s="326"/>
      <c r="M67" s="326"/>
      <c r="N67" s="326"/>
      <c r="O67" s="20">
        <f t="shared" si="2"/>
        <v>-35587178.1</v>
      </c>
      <c r="P67" s="20">
        <f t="shared" si="2"/>
        <v>-310178.1</v>
      </c>
      <c r="Q67" s="20">
        <f t="shared" si="2"/>
        <v>-35277000</v>
      </c>
      <c r="R67" s="324">
        <f t="shared" si="3"/>
        <v>270000000</v>
      </c>
      <c r="S67" s="326"/>
      <c r="T67" s="326">
        <v>270000000</v>
      </c>
      <c r="U67" s="298">
        <f t="shared" si="4"/>
        <v>270000000</v>
      </c>
      <c r="V67" s="326"/>
      <c r="W67" s="333">
        <v>270000000</v>
      </c>
      <c r="X67" s="60"/>
      <c r="Z67" s="292"/>
    </row>
    <row r="68" spans="1:256" s="5" customFormat="1" ht="26.25" customHeight="1">
      <c r="A68" s="12" t="s">
        <v>249</v>
      </c>
      <c r="B68" s="9" t="s">
        <v>244</v>
      </c>
      <c r="C68" s="9" t="s">
        <v>206</v>
      </c>
      <c r="D68" s="9" t="s">
        <v>163</v>
      </c>
      <c r="E68" s="31" t="s">
        <v>250</v>
      </c>
      <c r="F68" s="31">
        <f aca="true" t="shared" si="18" ref="F68:N68">F70</f>
        <v>235869378.6</v>
      </c>
      <c r="G68" s="31">
        <f t="shared" si="18"/>
        <v>62109793.5</v>
      </c>
      <c r="H68" s="31">
        <f t="shared" si="18"/>
        <v>173759585.1</v>
      </c>
      <c r="I68" s="31">
        <f t="shared" si="18"/>
        <v>354492500</v>
      </c>
      <c r="J68" s="31">
        <f t="shared" si="18"/>
        <v>87000000</v>
      </c>
      <c r="K68" s="31">
        <f t="shared" si="18"/>
        <v>267492500</v>
      </c>
      <c r="L68" s="322">
        <f t="shared" si="18"/>
        <v>1615616180</v>
      </c>
      <c r="M68" s="322">
        <f t="shared" si="18"/>
        <v>90000000</v>
      </c>
      <c r="N68" s="322">
        <f t="shared" si="18"/>
        <v>1525616180</v>
      </c>
      <c r="O68" s="297">
        <f t="shared" si="2"/>
        <v>1261123680</v>
      </c>
      <c r="P68" s="297">
        <f t="shared" si="2"/>
        <v>3000000</v>
      </c>
      <c r="Q68" s="297">
        <f t="shared" si="2"/>
        <v>1258123680</v>
      </c>
      <c r="R68" s="324">
        <f t="shared" si="3"/>
        <v>205000000</v>
      </c>
      <c r="S68" s="322">
        <f>S70</f>
        <v>105000000</v>
      </c>
      <c r="T68" s="322">
        <f>T70</f>
        <v>100000000</v>
      </c>
      <c r="U68" s="298">
        <f t="shared" si="4"/>
        <v>213000000</v>
      </c>
      <c r="V68" s="322">
        <f>V70</f>
        <v>113000000</v>
      </c>
      <c r="W68" s="322">
        <f>W70</f>
        <v>100000000</v>
      </c>
      <c r="X68" s="59"/>
      <c r="Y68" s="293"/>
      <c r="Z68" s="294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3"/>
      <c r="CY68" s="293"/>
      <c r="CZ68" s="293"/>
      <c r="DA68" s="293"/>
      <c r="DB68" s="293"/>
      <c r="DC68" s="293"/>
      <c r="DD68" s="293"/>
      <c r="DE68" s="293"/>
      <c r="DF68" s="293"/>
      <c r="DG68" s="293"/>
      <c r="DH68" s="293"/>
      <c r="DI68" s="293"/>
      <c r="DJ68" s="293"/>
      <c r="DK68" s="293"/>
      <c r="DL68" s="293"/>
      <c r="DM68" s="293"/>
      <c r="DN68" s="293"/>
      <c r="DO68" s="293"/>
      <c r="DP68" s="293"/>
      <c r="DQ68" s="293"/>
      <c r="DR68" s="293"/>
      <c r="DS68" s="293"/>
      <c r="DT68" s="293"/>
      <c r="DU68" s="293"/>
      <c r="DV68" s="293"/>
      <c r="DW68" s="293"/>
      <c r="DX68" s="293"/>
      <c r="DY68" s="293"/>
      <c r="DZ68" s="293"/>
      <c r="EA68" s="293"/>
      <c r="EB68" s="293"/>
      <c r="EC68" s="293"/>
      <c r="ED68" s="293"/>
      <c r="EE68" s="293"/>
      <c r="EF68" s="293"/>
      <c r="EG68" s="293"/>
      <c r="EH68" s="293"/>
      <c r="EI68" s="293"/>
      <c r="EJ68" s="293"/>
      <c r="EK68" s="293"/>
      <c r="EL68" s="293"/>
      <c r="EM68" s="293"/>
      <c r="EN68" s="293"/>
      <c r="EO68" s="293"/>
      <c r="EP68" s="293"/>
      <c r="EQ68" s="293"/>
      <c r="ER68" s="293"/>
      <c r="ES68" s="293"/>
      <c r="ET68" s="293"/>
      <c r="EU68" s="293"/>
      <c r="EV68" s="293"/>
      <c r="EW68" s="293"/>
      <c r="EX68" s="293"/>
      <c r="EY68" s="293"/>
      <c r="EZ68" s="293"/>
      <c r="FA68" s="293"/>
      <c r="FB68" s="293"/>
      <c r="FC68" s="293"/>
      <c r="FD68" s="293"/>
      <c r="FE68" s="293"/>
      <c r="FF68" s="293"/>
      <c r="FG68" s="293"/>
      <c r="FH68" s="293"/>
      <c r="FI68" s="293"/>
      <c r="FJ68" s="293"/>
      <c r="FK68" s="293"/>
      <c r="FL68" s="293"/>
      <c r="FM68" s="293"/>
      <c r="FN68" s="293"/>
      <c r="FO68" s="293"/>
      <c r="FP68" s="293"/>
      <c r="FQ68" s="293"/>
      <c r="FR68" s="293"/>
      <c r="FS68" s="293"/>
      <c r="FT68" s="293"/>
      <c r="FU68" s="293"/>
      <c r="FV68" s="293"/>
      <c r="FW68" s="293"/>
      <c r="FX68" s="293"/>
      <c r="FY68" s="293"/>
      <c r="FZ68" s="293"/>
      <c r="GA68" s="293"/>
      <c r="GB68" s="293"/>
      <c r="GC68" s="293"/>
      <c r="GD68" s="293"/>
      <c r="GE68" s="293"/>
      <c r="GF68" s="293"/>
      <c r="GG68" s="293"/>
      <c r="GH68" s="293"/>
      <c r="GI68" s="293"/>
      <c r="GJ68" s="293"/>
      <c r="GK68" s="293"/>
      <c r="GL68" s="293"/>
      <c r="GM68" s="293"/>
      <c r="GN68" s="293"/>
      <c r="GO68" s="293"/>
      <c r="GP68" s="293"/>
      <c r="GQ68" s="293"/>
      <c r="GR68" s="293"/>
      <c r="GS68" s="293"/>
      <c r="GT68" s="293"/>
      <c r="GU68" s="293"/>
      <c r="GV68" s="293"/>
      <c r="GW68" s="293"/>
      <c r="GX68" s="293"/>
      <c r="GY68" s="293"/>
      <c r="GZ68" s="293"/>
      <c r="HA68" s="293"/>
      <c r="HB68" s="293"/>
      <c r="HC68" s="293"/>
      <c r="HD68" s="293"/>
      <c r="HE68" s="293"/>
      <c r="HF68" s="293"/>
      <c r="HG68" s="293"/>
      <c r="HH68" s="293"/>
      <c r="HI68" s="293"/>
      <c r="HJ68" s="293"/>
      <c r="HK68" s="293"/>
      <c r="HL68" s="293"/>
      <c r="HM68" s="293"/>
      <c r="HN68" s="293"/>
      <c r="HO68" s="293"/>
      <c r="HP68" s="293"/>
      <c r="HQ68" s="293"/>
      <c r="HR68" s="293"/>
      <c r="HS68" s="293"/>
      <c r="HT68" s="293"/>
      <c r="HU68" s="293"/>
      <c r="HV68" s="293"/>
      <c r="HW68" s="293"/>
      <c r="HX68" s="293"/>
      <c r="HY68" s="293"/>
      <c r="HZ68" s="293"/>
      <c r="IA68" s="293"/>
      <c r="IB68" s="293"/>
      <c r="IC68" s="293"/>
      <c r="ID68" s="293"/>
      <c r="IE68" s="293"/>
      <c r="IF68" s="293"/>
      <c r="IG68" s="293"/>
      <c r="IH68" s="293"/>
      <c r="II68" s="293"/>
      <c r="IJ68" s="293"/>
      <c r="IK68" s="293"/>
      <c r="IL68" s="293"/>
      <c r="IM68" s="293"/>
      <c r="IN68" s="293"/>
      <c r="IO68" s="293"/>
      <c r="IP68" s="293"/>
      <c r="IQ68" s="293"/>
      <c r="IR68" s="293"/>
      <c r="IS68" s="293"/>
      <c r="IT68" s="293"/>
      <c r="IU68" s="293"/>
      <c r="IV68" s="293"/>
    </row>
    <row r="69" spans="1:26" s="2" customFormat="1" ht="12.75" customHeight="1">
      <c r="A69" s="29"/>
      <c r="B69" s="30"/>
      <c r="C69" s="30"/>
      <c r="D69" s="30"/>
      <c r="E69" s="16" t="s">
        <v>168</v>
      </c>
      <c r="F69" s="16"/>
      <c r="G69" s="16"/>
      <c r="H69" s="16"/>
      <c r="I69" s="16"/>
      <c r="J69" s="16"/>
      <c r="K69" s="16"/>
      <c r="L69" s="326"/>
      <c r="M69" s="326"/>
      <c r="N69" s="326"/>
      <c r="O69" s="20">
        <f t="shared" si="2"/>
        <v>0</v>
      </c>
      <c r="P69" s="20">
        <f t="shared" si="2"/>
        <v>0</v>
      </c>
      <c r="Q69" s="20">
        <f t="shared" si="2"/>
        <v>0</v>
      </c>
      <c r="R69" s="324">
        <f t="shared" si="3"/>
        <v>0</v>
      </c>
      <c r="S69" s="326"/>
      <c r="T69" s="326"/>
      <c r="U69" s="298">
        <f t="shared" si="4"/>
        <v>0</v>
      </c>
      <c r="V69" s="326"/>
      <c r="W69" s="333"/>
      <c r="X69" s="60"/>
      <c r="Z69" s="292"/>
    </row>
    <row r="70" spans="1:26" s="2" customFormat="1" ht="12.75" customHeight="1">
      <c r="A70" s="29" t="s">
        <v>251</v>
      </c>
      <c r="B70" s="30" t="s">
        <v>244</v>
      </c>
      <c r="C70" s="30" t="s">
        <v>206</v>
      </c>
      <c r="D70" s="30" t="s">
        <v>166</v>
      </c>
      <c r="E70" s="16" t="s">
        <v>250</v>
      </c>
      <c r="F70" s="16">
        <f>G70+H70</f>
        <v>235869378.6</v>
      </c>
      <c r="G70" s="16">
        <v>62109793.5</v>
      </c>
      <c r="H70" s="16">
        <v>173759585.1</v>
      </c>
      <c r="I70" s="16">
        <f>J70+K70</f>
        <v>354492500</v>
      </c>
      <c r="J70" s="16">
        <v>87000000</v>
      </c>
      <c r="K70" s="16">
        <v>267492500</v>
      </c>
      <c r="L70" s="326">
        <f>M70+N70</f>
        <v>1615616180</v>
      </c>
      <c r="M70" s="326">
        <v>90000000</v>
      </c>
      <c r="N70" s="326">
        <v>1525616180</v>
      </c>
      <c r="O70" s="20">
        <f t="shared" si="2"/>
        <v>1261123680</v>
      </c>
      <c r="P70" s="20">
        <f t="shared" si="2"/>
        <v>3000000</v>
      </c>
      <c r="Q70" s="20">
        <f t="shared" si="2"/>
        <v>1258123680</v>
      </c>
      <c r="R70" s="324">
        <f t="shared" si="3"/>
        <v>205000000</v>
      </c>
      <c r="S70" s="326">
        <v>105000000</v>
      </c>
      <c r="T70" s="326">
        <v>100000000</v>
      </c>
      <c r="U70" s="298">
        <f t="shared" si="4"/>
        <v>213000000</v>
      </c>
      <c r="V70" s="326">
        <v>113000000</v>
      </c>
      <c r="W70" s="333">
        <v>100000000</v>
      </c>
      <c r="X70" s="60"/>
      <c r="Z70" s="292"/>
    </row>
    <row r="71" spans="1:26" s="2" customFormat="1" ht="12.75" customHeight="1">
      <c r="A71" s="29" t="s">
        <v>258</v>
      </c>
      <c r="B71" s="30" t="s">
        <v>259</v>
      </c>
      <c r="C71" s="30" t="s">
        <v>163</v>
      </c>
      <c r="D71" s="30" t="s">
        <v>163</v>
      </c>
      <c r="E71" s="299" t="s">
        <v>260</v>
      </c>
      <c r="F71" s="302">
        <f aca="true" t="shared" si="19" ref="F71:K71">F73+F76</f>
        <v>81892951</v>
      </c>
      <c r="G71" s="302">
        <f t="shared" si="19"/>
        <v>4394950</v>
      </c>
      <c r="H71" s="302">
        <f t="shared" si="19"/>
        <v>77498001</v>
      </c>
      <c r="I71" s="299">
        <f t="shared" si="19"/>
        <v>31645500</v>
      </c>
      <c r="J71" s="299">
        <f t="shared" si="19"/>
        <v>0</v>
      </c>
      <c r="K71" s="299">
        <f t="shared" si="19"/>
        <v>31645500</v>
      </c>
      <c r="L71" s="326"/>
      <c r="M71" s="326"/>
      <c r="N71" s="326"/>
      <c r="O71" s="297">
        <f t="shared" si="2"/>
        <v>-31645500</v>
      </c>
      <c r="P71" s="297">
        <f t="shared" si="2"/>
        <v>0</v>
      </c>
      <c r="Q71" s="297">
        <f t="shared" si="2"/>
        <v>-31645500</v>
      </c>
      <c r="R71" s="324">
        <f t="shared" si="3"/>
        <v>0</v>
      </c>
      <c r="S71" s="326"/>
      <c r="T71" s="326"/>
      <c r="U71" s="298">
        <f t="shared" si="4"/>
        <v>0</v>
      </c>
      <c r="V71" s="326"/>
      <c r="W71" s="333"/>
      <c r="X71" s="60"/>
      <c r="Z71" s="292"/>
    </row>
    <row r="72" spans="1:26" s="2" customFormat="1" ht="12.75" customHeight="1">
      <c r="A72" s="29"/>
      <c r="B72" s="30"/>
      <c r="C72" s="30"/>
      <c r="D72" s="30"/>
      <c r="E72" s="16" t="s">
        <v>5</v>
      </c>
      <c r="F72" s="16"/>
      <c r="G72" s="16"/>
      <c r="H72" s="16"/>
      <c r="I72" s="16"/>
      <c r="J72" s="16"/>
      <c r="K72" s="16"/>
      <c r="L72" s="326"/>
      <c r="M72" s="326"/>
      <c r="N72" s="326"/>
      <c r="O72" s="20">
        <f t="shared" si="2"/>
        <v>0</v>
      </c>
      <c r="P72" s="20">
        <f t="shared" si="2"/>
        <v>0</v>
      </c>
      <c r="Q72" s="20">
        <f t="shared" si="2"/>
        <v>0</v>
      </c>
      <c r="R72" s="324">
        <f t="shared" si="3"/>
        <v>0</v>
      </c>
      <c r="S72" s="326"/>
      <c r="T72" s="326"/>
      <c r="U72" s="298">
        <f t="shared" si="4"/>
        <v>0</v>
      </c>
      <c r="V72" s="326"/>
      <c r="W72" s="333"/>
      <c r="X72" s="60"/>
      <c r="Z72" s="292"/>
    </row>
    <row r="73" spans="1:26" s="2" customFormat="1" ht="12.75" customHeight="1">
      <c r="A73" s="29">
        <v>2730</v>
      </c>
      <c r="B73" s="30" t="s">
        <v>259</v>
      </c>
      <c r="C73" s="30">
        <v>3</v>
      </c>
      <c r="D73" s="30">
        <v>0</v>
      </c>
      <c r="E73" s="316" t="s">
        <v>773</v>
      </c>
      <c r="F73" s="317">
        <f>F75</f>
        <v>3654950</v>
      </c>
      <c r="G73" s="317">
        <f>G75</f>
        <v>2794950</v>
      </c>
      <c r="H73" s="317">
        <f>H75</f>
        <v>860000</v>
      </c>
      <c r="I73" s="16"/>
      <c r="J73" s="16"/>
      <c r="K73" s="16"/>
      <c r="L73" s="326"/>
      <c r="M73" s="326"/>
      <c r="N73" s="326"/>
      <c r="O73" s="20">
        <f t="shared" si="2"/>
        <v>0</v>
      </c>
      <c r="P73" s="20">
        <f t="shared" si="2"/>
        <v>0</v>
      </c>
      <c r="Q73" s="20">
        <f t="shared" si="2"/>
        <v>0</v>
      </c>
      <c r="R73" s="324">
        <f t="shared" si="3"/>
        <v>0</v>
      </c>
      <c r="S73" s="326"/>
      <c r="T73" s="326"/>
      <c r="U73" s="298">
        <f t="shared" si="4"/>
        <v>0</v>
      </c>
      <c r="V73" s="326"/>
      <c r="W73" s="333"/>
      <c r="X73" s="60"/>
      <c r="Z73" s="292"/>
    </row>
    <row r="74" spans="1:26" s="2" customFormat="1" ht="12.75" customHeight="1">
      <c r="A74" s="29"/>
      <c r="B74" s="30"/>
      <c r="C74" s="30"/>
      <c r="D74" s="30"/>
      <c r="E74" s="16" t="s">
        <v>168</v>
      </c>
      <c r="F74" s="16"/>
      <c r="G74" s="16"/>
      <c r="H74" s="16"/>
      <c r="I74" s="16"/>
      <c r="J74" s="16"/>
      <c r="K74" s="16"/>
      <c r="L74" s="326"/>
      <c r="M74" s="326"/>
      <c r="N74" s="326"/>
      <c r="O74" s="20">
        <f t="shared" si="2"/>
        <v>0</v>
      </c>
      <c r="P74" s="20">
        <f t="shared" si="2"/>
        <v>0</v>
      </c>
      <c r="Q74" s="20">
        <f t="shared" si="2"/>
        <v>0</v>
      </c>
      <c r="R74" s="324">
        <f t="shared" si="3"/>
        <v>0</v>
      </c>
      <c r="S74" s="326"/>
      <c r="T74" s="326"/>
      <c r="U74" s="298">
        <f t="shared" si="4"/>
        <v>0</v>
      </c>
      <c r="V74" s="326"/>
      <c r="W74" s="333"/>
      <c r="X74" s="60"/>
      <c r="Z74" s="292"/>
    </row>
    <row r="75" spans="1:26" s="2" customFormat="1" ht="12.75" customHeight="1">
      <c r="A75" s="29">
        <v>2731</v>
      </c>
      <c r="B75" s="30" t="s">
        <v>259</v>
      </c>
      <c r="C75" s="30">
        <v>3</v>
      </c>
      <c r="D75" s="30">
        <v>1</v>
      </c>
      <c r="E75" s="16" t="s">
        <v>782</v>
      </c>
      <c r="F75" s="16">
        <f>G75+H75</f>
        <v>3654950</v>
      </c>
      <c r="G75" s="16">
        <v>2794950</v>
      </c>
      <c r="H75" s="16">
        <v>860000</v>
      </c>
      <c r="I75" s="16"/>
      <c r="J75" s="16"/>
      <c r="K75" s="16"/>
      <c r="L75" s="326"/>
      <c r="M75" s="326"/>
      <c r="N75" s="326"/>
      <c r="O75" s="20">
        <f aca="true" t="shared" si="20" ref="O75:Q126">L75-I75</f>
        <v>0</v>
      </c>
      <c r="P75" s="20">
        <f t="shared" si="20"/>
        <v>0</v>
      </c>
      <c r="Q75" s="20">
        <f t="shared" si="20"/>
        <v>0</v>
      </c>
      <c r="R75" s="324">
        <f aca="true" t="shared" si="21" ref="R75:R126">SUM(S75:T75)</f>
        <v>0</v>
      </c>
      <c r="S75" s="326"/>
      <c r="T75" s="326"/>
      <c r="U75" s="298">
        <f aca="true" t="shared" si="22" ref="U75:U126">V75+W75</f>
        <v>0</v>
      </c>
      <c r="V75" s="326"/>
      <c r="W75" s="333"/>
      <c r="X75" s="60"/>
      <c r="Z75" s="292"/>
    </row>
    <row r="76" spans="1:256" s="5" customFormat="1" ht="28.5" customHeight="1">
      <c r="A76" s="12" t="s">
        <v>265</v>
      </c>
      <c r="B76" s="9" t="s">
        <v>259</v>
      </c>
      <c r="C76" s="9" t="s">
        <v>183</v>
      </c>
      <c r="D76" s="9" t="s">
        <v>163</v>
      </c>
      <c r="E76" s="31" t="s">
        <v>266</v>
      </c>
      <c r="F76" s="31">
        <f>F78+F79</f>
        <v>78238001</v>
      </c>
      <c r="G76" s="31">
        <f>G78+G79</f>
        <v>1600000</v>
      </c>
      <c r="H76" s="31">
        <f>H78+H79</f>
        <v>76638001</v>
      </c>
      <c r="I76" s="31">
        <f>I78</f>
        <v>31645500</v>
      </c>
      <c r="J76" s="31">
        <f>J78</f>
        <v>0</v>
      </c>
      <c r="K76" s="31">
        <f>K78</f>
        <v>31645500</v>
      </c>
      <c r="L76" s="324"/>
      <c r="M76" s="324"/>
      <c r="N76" s="324"/>
      <c r="O76" s="20">
        <f t="shared" si="20"/>
        <v>-31645500</v>
      </c>
      <c r="P76" s="20">
        <f t="shared" si="20"/>
        <v>0</v>
      </c>
      <c r="Q76" s="20">
        <f t="shared" si="20"/>
        <v>-31645500</v>
      </c>
      <c r="R76" s="324">
        <f t="shared" si="21"/>
        <v>0</v>
      </c>
      <c r="S76" s="324"/>
      <c r="T76" s="324"/>
      <c r="U76" s="298">
        <f t="shared" si="22"/>
        <v>0</v>
      </c>
      <c r="V76" s="324"/>
      <c r="W76" s="331"/>
      <c r="X76" s="60"/>
      <c r="Y76" s="293"/>
      <c r="Z76" s="294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3"/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293"/>
      <c r="DD76" s="293"/>
      <c r="DE76" s="293"/>
      <c r="DF76" s="293"/>
      <c r="DG76" s="293"/>
      <c r="DH76" s="293"/>
      <c r="DI76" s="293"/>
      <c r="DJ76" s="293"/>
      <c r="DK76" s="293"/>
      <c r="DL76" s="293"/>
      <c r="DM76" s="293"/>
      <c r="DN76" s="293"/>
      <c r="DO76" s="293"/>
      <c r="DP76" s="293"/>
      <c r="DQ76" s="293"/>
      <c r="DR76" s="293"/>
      <c r="DS76" s="293"/>
      <c r="DT76" s="293"/>
      <c r="DU76" s="293"/>
      <c r="DV76" s="293"/>
      <c r="DW76" s="293"/>
      <c r="DX76" s="293"/>
      <c r="DY76" s="293"/>
      <c r="DZ76" s="293"/>
      <c r="EA76" s="293"/>
      <c r="EB76" s="293"/>
      <c r="EC76" s="293"/>
      <c r="ED76" s="293"/>
      <c r="EE76" s="293"/>
      <c r="EF76" s="293"/>
      <c r="EG76" s="293"/>
      <c r="EH76" s="293"/>
      <c r="EI76" s="293"/>
      <c r="EJ76" s="293"/>
      <c r="EK76" s="293"/>
      <c r="EL76" s="293"/>
      <c r="EM76" s="293"/>
      <c r="EN76" s="293"/>
      <c r="EO76" s="293"/>
      <c r="EP76" s="293"/>
      <c r="EQ76" s="293"/>
      <c r="ER76" s="293"/>
      <c r="ES76" s="293"/>
      <c r="ET76" s="293"/>
      <c r="EU76" s="293"/>
      <c r="EV76" s="293"/>
      <c r="EW76" s="293"/>
      <c r="EX76" s="293"/>
      <c r="EY76" s="293"/>
      <c r="EZ76" s="293"/>
      <c r="FA76" s="293"/>
      <c r="FB76" s="293"/>
      <c r="FC76" s="293"/>
      <c r="FD76" s="293"/>
      <c r="FE76" s="293"/>
      <c r="FF76" s="293"/>
      <c r="FG76" s="293"/>
      <c r="FH76" s="293"/>
      <c r="FI76" s="293"/>
      <c r="FJ76" s="293"/>
      <c r="FK76" s="293"/>
      <c r="FL76" s="293"/>
      <c r="FM76" s="293"/>
      <c r="FN76" s="293"/>
      <c r="FO76" s="293"/>
      <c r="FP76" s="293"/>
      <c r="FQ76" s="293"/>
      <c r="FR76" s="293"/>
      <c r="FS76" s="293"/>
      <c r="FT76" s="293"/>
      <c r="FU76" s="293"/>
      <c r="FV76" s="293"/>
      <c r="FW76" s="293"/>
      <c r="FX76" s="293"/>
      <c r="FY76" s="293"/>
      <c r="FZ76" s="293"/>
      <c r="GA76" s="293"/>
      <c r="GB76" s="293"/>
      <c r="GC76" s="293"/>
      <c r="GD76" s="293"/>
      <c r="GE76" s="293"/>
      <c r="GF76" s="293"/>
      <c r="GG76" s="293"/>
      <c r="GH76" s="293"/>
      <c r="GI76" s="293"/>
      <c r="GJ76" s="293"/>
      <c r="GK76" s="293"/>
      <c r="GL76" s="293"/>
      <c r="GM76" s="293"/>
      <c r="GN76" s="293"/>
      <c r="GO76" s="293"/>
      <c r="GP76" s="293"/>
      <c r="GQ76" s="293"/>
      <c r="GR76" s="293"/>
      <c r="GS76" s="293"/>
      <c r="GT76" s="293"/>
      <c r="GU76" s="293"/>
      <c r="GV76" s="293"/>
      <c r="GW76" s="293"/>
      <c r="GX76" s="293"/>
      <c r="GY76" s="293"/>
      <c r="GZ76" s="293"/>
      <c r="HA76" s="293"/>
      <c r="HB76" s="293"/>
      <c r="HC76" s="293"/>
      <c r="HD76" s="293"/>
      <c r="HE76" s="293"/>
      <c r="HF76" s="293"/>
      <c r="HG76" s="293"/>
      <c r="HH76" s="293"/>
      <c r="HI76" s="293"/>
      <c r="HJ76" s="293"/>
      <c r="HK76" s="293"/>
      <c r="HL76" s="293"/>
      <c r="HM76" s="293"/>
      <c r="HN76" s="293"/>
      <c r="HO76" s="293"/>
      <c r="HP76" s="293"/>
      <c r="HQ76" s="293"/>
      <c r="HR76" s="293"/>
      <c r="HS76" s="293"/>
      <c r="HT76" s="293"/>
      <c r="HU76" s="293"/>
      <c r="HV76" s="293"/>
      <c r="HW76" s="293"/>
      <c r="HX76" s="293"/>
      <c r="HY76" s="293"/>
      <c r="HZ76" s="293"/>
      <c r="IA76" s="293"/>
      <c r="IB76" s="293"/>
      <c r="IC76" s="293"/>
      <c r="ID76" s="293"/>
      <c r="IE76" s="293"/>
      <c r="IF76" s="293"/>
      <c r="IG76" s="293"/>
      <c r="IH76" s="293"/>
      <c r="II76" s="293"/>
      <c r="IJ76" s="293"/>
      <c r="IK76" s="293"/>
      <c r="IL76" s="293"/>
      <c r="IM76" s="293"/>
      <c r="IN76" s="293"/>
      <c r="IO76" s="293"/>
      <c r="IP76" s="293"/>
      <c r="IQ76" s="293"/>
      <c r="IR76" s="293"/>
      <c r="IS76" s="293"/>
      <c r="IT76" s="293"/>
      <c r="IU76" s="293"/>
      <c r="IV76" s="293"/>
    </row>
    <row r="77" spans="1:26" s="2" customFormat="1" ht="12.75" customHeight="1">
      <c r="A77" s="29"/>
      <c r="B77" s="30"/>
      <c r="C77" s="30"/>
      <c r="D77" s="30"/>
      <c r="E77" s="16" t="s">
        <v>168</v>
      </c>
      <c r="F77" s="16"/>
      <c r="G77" s="16"/>
      <c r="H77" s="16"/>
      <c r="I77" s="16"/>
      <c r="J77" s="16"/>
      <c r="K77" s="16"/>
      <c r="L77" s="326"/>
      <c r="M77" s="326"/>
      <c r="N77" s="326"/>
      <c r="O77" s="20">
        <f t="shared" si="20"/>
        <v>0</v>
      </c>
      <c r="P77" s="20">
        <f t="shared" si="20"/>
        <v>0</v>
      </c>
      <c r="Q77" s="20">
        <f t="shared" si="20"/>
        <v>0</v>
      </c>
      <c r="R77" s="324">
        <f t="shared" si="21"/>
        <v>0</v>
      </c>
      <c r="S77" s="326"/>
      <c r="T77" s="326"/>
      <c r="U77" s="298">
        <f t="shared" si="22"/>
        <v>0</v>
      </c>
      <c r="V77" s="326"/>
      <c r="W77" s="333"/>
      <c r="X77" s="60"/>
      <c r="Z77" s="292"/>
    </row>
    <row r="78" spans="1:26" s="2" customFormat="1" ht="12.75" customHeight="1">
      <c r="A78" s="29" t="s">
        <v>267</v>
      </c>
      <c r="B78" s="30" t="s">
        <v>259</v>
      </c>
      <c r="C78" s="30" t="s">
        <v>183</v>
      </c>
      <c r="D78" s="30" t="s">
        <v>166</v>
      </c>
      <c r="E78" s="16" t="s">
        <v>268</v>
      </c>
      <c r="F78" s="16">
        <f>G78+H78</f>
        <v>58259500</v>
      </c>
      <c r="G78" s="16">
        <v>0</v>
      </c>
      <c r="H78" s="16">
        <v>58259500</v>
      </c>
      <c r="I78" s="16">
        <f>J78+K78</f>
        <v>31645500</v>
      </c>
      <c r="J78" s="16">
        <v>0</v>
      </c>
      <c r="K78" s="16">
        <v>31645500</v>
      </c>
      <c r="L78" s="326"/>
      <c r="M78" s="326"/>
      <c r="N78" s="326"/>
      <c r="O78" s="20">
        <f t="shared" si="20"/>
        <v>-31645500</v>
      </c>
      <c r="P78" s="20">
        <f t="shared" si="20"/>
        <v>0</v>
      </c>
      <c r="Q78" s="20">
        <f t="shared" si="20"/>
        <v>-31645500</v>
      </c>
      <c r="R78" s="324">
        <f t="shared" si="21"/>
        <v>0</v>
      </c>
      <c r="S78" s="326"/>
      <c r="T78" s="326"/>
      <c r="U78" s="298">
        <f t="shared" si="22"/>
        <v>0</v>
      </c>
      <c r="V78" s="326"/>
      <c r="W78" s="333"/>
      <c r="X78" s="60"/>
      <c r="Z78" s="292"/>
    </row>
    <row r="79" spans="1:26" s="2" customFormat="1" ht="12.75" customHeight="1">
      <c r="A79" s="29">
        <v>2762</v>
      </c>
      <c r="B79" s="30" t="s">
        <v>259</v>
      </c>
      <c r="C79" s="30" t="s">
        <v>183</v>
      </c>
      <c r="D79" s="30">
        <v>2</v>
      </c>
      <c r="E79" s="16" t="s">
        <v>783</v>
      </c>
      <c r="F79" s="16">
        <f>G79+H79</f>
        <v>19978501</v>
      </c>
      <c r="G79" s="16">
        <v>1600000</v>
      </c>
      <c r="H79" s="16">
        <v>18378501</v>
      </c>
      <c r="I79" s="16"/>
      <c r="J79" s="16"/>
      <c r="K79" s="16"/>
      <c r="L79" s="326"/>
      <c r="M79" s="326"/>
      <c r="N79" s="326"/>
      <c r="O79" s="20">
        <f t="shared" si="20"/>
        <v>0</v>
      </c>
      <c r="P79" s="20">
        <f t="shared" si="20"/>
        <v>0</v>
      </c>
      <c r="Q79" s="20">
        <f t="shared" si="20"/>
        <v>0</v>
      </c>
      <c r="R79" s="324">
        <f t="shared" si="21"/>
        <v>0</v>
      </c>
      <c r="S79" s="326"/>
      <c r="T79" s="326"/>
      <c r="U79" s="298">
        <f t="shared" si="22"/>
        <v>0</v>
      </c>
      <c r="V79" s="326"/>
      <c r="W79" s="333"/>
      <c r="X79" s="60"/>
      <c r="Z79" s="292"/>
    </row>
    <row r="80" spans="1:26" s="2" customFormat="1" ht="12.75" customHeight="1">
      <c r="A80" s="29" t="s">
        <v>269</v>
      </c>
      <c r="B80" s="30" t="s">
        <v>270</v>
      </c>
      <c r="C80" s="30" t="s">
        <v>163</v>
      </c>
      <c r="D80" s="30" t="s">
        <v>163</v>
      </c>
      <c r="E80" s="299" t="s">
        <v>271</v>
      </c>
      <c r="F80" s="299">
        <f aca="true" t="shared" si="23" ref="F80:N80">F82+F85+F91</f>
        <v>208174727.3</v>
      </c>
      <c r="G80" s="299">
        <f t="shared" si="23"/>
        <v>110439777.5</v>
      </c>
      <c r="H80" s="299">
        <f t="shared" si="23"/>
        <v>97734949.8</v>
      </c>
      <c r="I80" s="299">
        <f t="shared" si="23"/>
        <v>303758825.7</v>
      </c>
      <c r="J80" s="299">
        <f t="shared" si="23"/>
        <v>120838495.7</v>
      </c>
      <c r="K80" s="299">
        <f t="shared" si="23"/>
        <v>182920330</v>
      </c>
      <c r="L80" s="327">
        <f t="shared" si="23"/>
        <v>115610000</v>
      </c>
      <c r="M80" s="327">
        <f t="shared" si="23"/>
        <v>115610000</v>
      </c>
      <c r="N80" s="327">
        <f t="shared" si="23"/>
        <v>0</v>
      </c>
      <c r="O80" s="297">
        <f t="shared" si="20"/>
        <v>-188148825.7</v>
      </c>
      <c r="P80" s="297">
        <f t="shared" si="20"/>
        <v>-5228495.700000003</v>
      </c>
      <c r="Q80" s="297">
        <f t="shared" si="20"/>
        <v>-182920330</v>
      </c>
      <c r="R80" s="324">
        <f t="shared" si="21"/>
        <v>257332890</v>
      </c>
      <c r="S80" s="327">
        <f>S82+S85+S91</f>
        <v>115610000</v>
      </c>
      <c r="T80" s="327">
        <f>T82+T85+T91</f>
        <v>141722890</v>
      </c>
      <c r="U80" s="298">
        <f t="shared" si="22"/>
        <v>367610000</v>
      </c>
      <c r="V80" s="327">
        <f>V82+V85+V91</f>
        <v>115610000</v>
      </c>
      <c r="W80" s="327">
        <f>W82+W85+W91</f>
        <v>252000000</v>
      </c>
      <c r="X80" s="60"/>
      <c r="Z80" s="292"/>
    </row>
    <row r="81" spans="1:26" s="2" customFormat="1" ht="12.75" customHeight="1">
      <c r="A81" s="29"/>
      <c r="B81" s="30"/>
      <c r="C81" s="30"/>
      <c r="D81" s="30"/>
      <c r="E81" s="16" t="s">
        <v>5</v>
      </c>
      <c r="F81" s="16"/>
      <c r="G81" s="16"/>
      <c r="H81" s="16"/>
      <c r="I81" s="16"/>
      <c r="J81" s="16"/>
      <c r="K81" s="16"/>
      <c r="L81" s="326"/>
      <c r="M81" s="326"/>
      <c r="N81" s="326"/>
      <c r="O81" s="20">
        <f t="shared" si="20"/>
        <v>0</v>
      </c>
      <c r="P81" s="20">
        <f t="shared" si="20"/>
        <v>0</v>
      </c>
      <c r="Q81" s="20">
        <f t="shared" si="20"/>
        <v>0</v>
      </c>
      <c r="R81" s="324">
        <f t="shared" si="21"/>
        <v>0</v>
      </c>
      <c r="S81" s="326"/>
      <c r="T81" s="326"/>
      <c r="U81" s="298">
        <f t="shared" si="22"/>
        <v>0</v>
      </c>
      <c r="V81" s="326"/>
      <c r="W81" s="333"/>
      <c r="X81" s="60"/>
      <c r="Z81" s="292"/>
    </row>
    <row r="82" spans="1:256" s="5" customFormat="1" ht="28.5" customHeight="1">
      <c r="A82" s="12" t="s">
        <v>272</v>
      </c>
      <c r="B82" s="9" t="s">
        <v>270</v>
      </c>
      <c r="C82" s="9" t="s">
        <v>166</v>
      </c>
      <c r="D82" s="9" t="s">
        <v>163</v>
      </c>
      <c r="E82" s="31" t="s">
        <v>273</v>
      </c>
      <c r="F82" s="31">
        <f aca="true" t="shared" si="24" ref="F82:N82">F84</f>
        <v>21730000</v>
      </c>
      <c r="G82" s="31">
        <f t="shared" si="24"/>
        <v>19150000</v>
      </c>
      <c r="H82" s="31">
        <f t="shared" si="24"/>
        <v>2580000</v>
      </c>
      <c r="I82" s="31">
        <f t="shared" si="24"/>
        <v>35149520</v>
      </c>
      <c r="J82" s="31">
        <f t="shared" si="24"/>
        <v>4692000</v>
      </c>
      <c r="K82" s="31">
        <f t="shared" si="24"/>
        <v>30457520</v>
      </c>
      <c r="L82" s="322">
        <f t="shared" si="24"/>
        <v>6000000</v>
      </c>
      <c r="M82" s="322">
        <f t="shared" si="24"/>
        <v>6000000</v>
      </c>
      <c r="N82" s="322">
        <f t="shared" si="24"/>
        <v>0</v>
      </c>
      <c r="O82" s="297">
        <f t="shared" si="20"/>
        <v>-29149520</v>
      </c>
      <c r="P82" s="297">
        <f t="shared" si="20"/>
        <v>1308000</v>
      </c>
      <c r="Q82" s="297">
        <f t="shared" si="20"/>
        <v>-30457520</v>
      </c>
      <c r="R82" s="324">
        <f t="shared" si="21"/>
        <v>106000000</v>
      </c>
      <c r="S82" s="322">
        <f>S84</f>
        <v>6000000</v>
      </c>
      <c r="T82" s="322">
        <f>T84</f>
        <v>100000000</v>
      </c>
      <c r="U82" s="298">
        <f t="shared" si="22"/>
        <v>216000000</v>
      </c>
      <c r="V82" s="322">
        <f>V84</f>
        <v>6000000</v>
      </c>
      <c r="W82" s="322">
        <f>W84</f>
        <v>210000000</v>
      </c>
      <c r="X82" s="60"/>
      <c r="Y82" s="293"/>
      <c r="Z82" s="294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  <c r="CP82" s="293"/>
      <c r="CQ82" s="293"/>
      <c r="CR82" s="293"/>
      <c r="CS82" s="293"/>
      <c r="CT82" s="293"/>
      <c r="CU82" s="293"/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3"/>
      <c r="DH82" s="293"/>
      <c r="DI82" s="293"/>
      <c r="DJ82" s="293"/>
      <c r="DK82" s="293"/>
      <c r="DL82" s="293"/>
      <c r="DM82" s="293"/>
      <c r="DN82" s="293"/>
      <c r="DO82" s="293"/>
      <c r="DP82" s="293"/>
      <c r="DQ82" s="293"/>
      <c r="DR82" s="293"/>
      <c r="DS82" s="293"/>
      <c r="DT82" s="293"/>
      <c r="DU82" s="293"/>
      <c r="DV82" s="293"/>
      <c r="DW82" s="293"/>
      <c r="DX82" s="293"/>
      <c r="DY82" s="293"/>
      <c r="DZ82" s="293"/>
      <c r="EA82" s="293"/>
      <c r="EB82" s="293"/>
      <c r="EC82" s="293"/>
      <c r="ED82" s="293"/>
      <c r="EE82" s="293"/>
      <c r="EF82" s="293"/>
      <c r="EG82" s="293"/>
      <c r="EH82" s="293"/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3"/>
      <c r="ET82" s="293"/>
      <c r="EU82" s="293"/>
      <c r="EV82" s="293"/>
      <c r="EW82" s="293"/>
      <c r="EX82" s="293"/>
      <c r="EY82" s="293"/>
      <c r="EZ82" s="293"/>
      <c r="FA82" s="293"/>
      <c r="FB82" s="293"/>
      <c r="FC82" s="293"/>
      <c r="FD82" s="293"/>
      <c r="FE82" s="293"/>
      <c r="FF82" s="293"/>
      <c r="FG82" s="293"/>
      <c r="FH82" s="293"/>
      <c r="FI82" s="293"/>
      <c r="FJ82" s="293"/>
      <c r="FK82" s="293"/>
      <c r="FL82" s="293"/>
      <c r="FM82" s="293"/>
      <c r="FN82" s="293"/>
      <c r="FO82" s="293"/>
      <c r="FP82" s="293"/>
      <c r="FQ82" s="293"/>
      <c r="FR82" s="293"/>
      <c r="FS82" s="293"/>
      <c r="FT82" s="293"/>
      <c r="FU82" s="293"/>
      <c r="FV82" s="293"/>
      <c r="FW82" s="293"/>
      <c r="FX82" s="293"/>
      <c r="FY82" s="293"/>
      <c r="FZ82" s="293"/>
      <c r="GA82" s="293"/>
      <c r="GB82" s="293"/>
      <c r="GC82" s="293"/>
      <c r="GD82" s="293"/>
      <c r="GE82" s="293"/>
      <c r="GF82" s="293"/>
      <c r="GG82" s="293"/>
      <c r="GH82" s="293"/>
      <c r="GI82" s="293"/>
      <c r="GJ82" s="293"/>
      <c r="GK82" s="293"/>
      <c r="GL82" s="293"/>
      <c r="GM82" s="293"/>
      <c r="GN82" s="293"/>
      <c r="GO82" s="293"/>
      <c r="GP82" s="293"/>
      <c r="GQ82" s="293"/>
      <c r="GR82" s="293"/>
      <c r="GS82" s="293"/>
      <c r="GT82" s="293"/>
      <c r="GU82" s="293"/>
      <c r="GV82" s="293"/>
      <c r="GW82" s="293"/>
      <c r="GX82" s="293"/>
      <c r="GY82" s="293"/>
      <c r="GZ82" s="293"/>
      <c r="HA82" s="293"/>
      <c r="HB82" s="293"/>
      <c r="HC82" s="293"/>
      <c r="HD82" s="293"/>
      <c r="HE82" s="293"/>
      <c r="HF82" s="293"/>
      <c r="HG82" s="293"/>
      <c r="HH82" s="293"/>
      <c r="HI82" s="293"/>
      <c r="HJ82" s="293"/>
      <c r="HK82" s="293"/>
      <c r="HL82" s="293"/>
      <c r="HM82" s="293"/>
      <c r="HN82" s="293"/>
      <c r="HO82" s="293"/>
      <c r="HP82" s="293"/>
      <c r="HQ82" s="293"/>
      <c r="HR82" s="293"/>
      <c r="HS82" s="293"/>
      <c r="HT82" s="293"/>
      <c r="HU82" s="293"/>
      <c r="HV82" s="293"/>
      <c r="HW82" s="293"/>
      <c r="HX82" s="293"/>
      <c r="HY82" s="293"/>
      <c r="HZ82" s="293"/>
      <c r="IA82" s="293"/>
      <c r="IB82" s="293"/>
      <c r="IC82" s="293"/>
      <c r="ID82" s="293"/>
      <c r="IE82" s="293"/>
      <c r="IF82" s="293"/>
      <c r="IG82" s="293"/>
      <c r="IH82" s="293"/>
      <c r="II82" s="293"/>
      <c r="IJ82" s="293"/>
      <c r="IK82" s="293"/>
      <c r="IL82" s="293"/>
      <c r="IM82" s="293"/>
      <c r="IN82" s="293"/>
      <c r="IO82" s="293"/>
      <c r="IP82" s="293"/>
      <c r="IQ82" s="293"/>
      <c r="IR82" s="293"/>
      <c r="IS82" s="293"/>
      <c r="IT82" s="293"/>
      <c r="IU82" s="293"/>
      <c r="IV82" s="293"/>
    </row>
    <row r="83" spans="1:26" s="2" customFormat="1" ht="12.75" customHeight="1">
      <c r="A83" s="29"/>
      <c r="B83" s="30"/>
      <c r="C83" s="30"/>
      <c r="D83" s="30"/>
      <c r="E83" s="16" t="s">
        <v>168</v>
      </c>
      <c r="F83" s="16"/>
      <c r="G83" s="16"/>
      <c r="H83" s="16"/>
      <c r="I83" s="16"/>
      <c r="J83" s="16"/>
      <c r="K83" s="16"/>
      <c r="L83" s="326"/>
      <c r="M83" s="326"/>
      <c r="N83" s="326"/>
      <c r="O83" s="20">
        <f t="shared" si="20"/>
        <v>0</v>
      </c>
      <c r="P83" s="20">
        <f t="shared" si="20"/>
        <v>0</v>
      </c>
      <c r="Q83" s="20">
        <f t="shared" si="20"/>
        <v>0</v>
      </c>
      <c r="R83" s="324">
        <f t="shared" si="21"/>
        <v>0</v>
      </c>
      <c r="S83" s="326"/>
      <c r="T83" s="326"/>
      <c r="U83" s="298">
        <f t="shared" si="22"/>
        <v>0</v>
      </c>
      <c r="V83" s="326"/>
      <c r="W83" s="333"/>
      <c r="X83" s="60"/>
      <c r="Z83" s="292"/>
    </row>
    <row r="84" spans="1:26" s="2" customFormat="1" ht="12.75" customHeight="1">
      <c r="A84" s="29" t="s">
        <v>274</v>
      </c>
      <c r="B84" s="30" t="s">
        <v>270</v>
      </c>
      <c r="C84" s="30" t="s">
        <v>166</v>
      </c>
      <c r="D84" s="30" t="s">
        <v>166</v>
      </c>
      <c r="E84" s="16" t="s">
        <v>273</v>
      </c>
      <c r="F84" s="16">
        <f>G84+H84</f>
        <v>21730000</v>
      </c>
      <c r="G84" s="16">
        <v>19150000</v>
      </c>
      <c r="H84" s="16">
        <v>2580000</v>
      </c>
      <c r="I84" s="16">
        <f>J84+K84</f>
        <v>35149520</v>
      </c>
      <c r="J84" s="16">
        <v>4692000</v>
      </c>
      <c r="K84" s="16">
        <v>30457520</v>
      </c>
      <c r="L84" s="326">
        <f>M84+N84</f>
        <v>6000000</v>
      </c>
      <c r="M84" s="326">
        <v>6000000</v>
      </c>
      <c r="N84" s="326">
        <v>0</v>
      </c>
      <c r="O84" s="20">
        <f t="shared" si="20"/>
        <v>-29149520</v>
      </c>
      <c r="P84" s="20">
        <f t="shared" si="20"/>
        <v>1308000</v>
      </c>
      <c r="Q84" s="20">
        <f t="shared" si="20"/>
        <v>-30457520</v>
      </c>
      <c r="R84" s="324">
        <f t="shared" si="21"/>
        <v>106000000</v>
      </c>
      <c r="S84" s="326">
        <v>6000000</v>
      </c>
      <c r="T84" s="326">
        <v>100000000</v>
      </c>
      <c r="U84" s="298">
        <f t="shared" si="22"/>
        <v>216000000</v>
      </c>
      <c r="V84" s="326">
        <v>6000000</v>
      </c>
      <c r="W84" s="333">
        <v>210000000</v>
      </c>
      <c r="X84" s="60"/>
      <c r="Z84" s="292"/>
    </row>
    <row r="85" spans="1:256" s="5" customFormat="1" ht="28.5" customHeight="1">
      <c r="A85" s="12" t="s">
        <v>275</v>
      </c>
      <c r="B85" s="9" t="s">
        <v>270</v>
      </c>
      <c r="C85" s="9" t="s">
        <v>190</v>
      </c>
      <c r="D85" s="9" t="s">
        <v>163</v>
      </c>
      <c r="E85" s="31" t="s">
        <v>276</v>
      </c>
      <c r="F85" s="31">
        <f>F87+F88+F89+F90</f>
        <v>182538147.9</v>
      </c>
      <c r="G85" s="31">
        <f>G87+G88+G89+G90</f>
        <v>87383198.1</v>
      </c>
      <c r="H85" s="31">
        <f>H87+H88+H89+H90</f>
        <v>95154949.8</v>
      </c>
      <c r="I85" s="31">
        <f>I87+I89+I88+I90</f>
        <v>265744705.7</v>
      </c>
      <c r="J85" s="31">
        <f>J87+J89+J88+J90</f>
        <v>113281895.7</v>
      </c>
      <c r="K85" s="31">
        <f>K87+K89+K88+K90</f>
        <v>152462810</v>
      </c>
      <c r="L85" s="322">
        <f>L87+L89</f>
        <v>106110000</v>
      </c>
      <c r="M85" s="322">
        <f>M87+M89</f>
        <v>106110000</v>
      </c>
      <c r="N85" s="322">
        <f>N87+N89</f>
        <v>0</v>
      </c>
      <c r="O85" s="297">
        <f t="shared" si="20"/>
        <v>-159634705.7</v>
      </c>
      <c r="P85" s="297">
        <f t="shared" si="20"/>
        <v>-7171895.700000003</v>
      </c>
      <c r="Q85" s="297">
        <f t="shared" si="20"/>
        <v>-152462810</v>
      </c>
      <c r="R85" s="324">
        <f t="shared" si="21"/>
        <v>147832890</v>
      </c>
      <c r="S85" s="322">
        <f>S87+S89</f>
        <v>106110000</v>
      </c>
      <c r="T85" s="322">
        <f>T87+T89</f>
        <v>41722890</v>
      </c>
      <c r="U85" s="298">
        <f t="shared" si="22"/>
        <v>148110000</v>
      </c>
      <c r="V85" s="322">
        <f>V87+V89</f>
        <v>106110000</v>
      </c>
      <c r="W85" s="322">
        <f>W87+W89</f>
        <v>42000000</v>
      </c>
      <c r="X85" s="60"/>
      <c r="Y85" s="293"/>
      <c r="Z85" s="294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3"/>
      <c r="CS85" s="293"/>
      <c r="CT85" s="293"/>
      <c r="CU85" s="293"/>
      <c r="CV85" s="293"/>
      <c r="CW85" s="293"/>
      <c r="CX85" s="293"/>
      <c r="CY85" s="293"/>
      <c r="CZ85" s="293"/>
      <c r="DA85" s="293"/>
      <c r="DB85" s="293"/>
      <c r="DC85" s="293"/>
      <c r="DD85" s="293"/>
      <c r="DE85" s="293"/>
      <c r="DF85" s="293"/>
      <c r="DG85" s="293"/>
      <c r="DH85" s="293"/>
      <c r="DI85" s="293"/>
      <c r="DJ85" s="293"/>
      <c r="DK85" s="293"/>
      <c r="DL85" s="293"/>
      <c r="DM85" s="293"/>
      <c r="DN85" s="293"/>
      <c r="DO85" s="293"/>
      <c r="DP85" s="293"/>
      <c r="DQ85" s="293"/>
      <c r="DR85" s="293"/>
      <c r="DS85" s="293"/>
      <c r="DT85" s="293"/>
      <c r="DU85" s="293"/>
      <c r="DV85" s="293"/>
      <c r="DW85" s="293"/>
      <c r="DX85" s="293"/>
      <c r="DY85" s="293"/>
      <c r="DZ85" s="293"/>
      <c r="EA85" s="293"/>
      <c r="EB85" s="293"/>
      <c r="EC85" s="293"/>
      <c r="ED85" s="293"/>
      <c r="EE85" s="293"/>
      <c r="EF85" s="293"/>
      <c r="EG85" s="293"/>
      <c r="EH85" s="293"/>
      <c r="EI85" s="293"/>
      <c r="EJ85" s="293"/>
      <c r="EK85" s="293"/>
      <c r="EL85" s="293"/>
      <c r="EM85" s="293"/>
      <c r="EN85" s="293"/>
      <c r="EO85" s="293"/>
      <c r="EP85" s="293"/>
      <c r="EQ85" s="293"/>
      <c r="ER85" s="293"/>
      <c r="ES85" s="293"/>
      <c r="ET85" s="293"/>
      <c r="EU85" s="293"/>
      <c r="EV85" s="293"/>
      <c r="EW85" s="293"/>
      <c r="EX85" s="293"/>
      <c r="EY85" s="293"/>
      <c r="EZ85" s="293"/>
      <c r="FA85" s="293"/>
      <c r="FB85" s="293"/>
      <c r="FC85" s="293"/>
      <c r="FD85" s="293"/>
      <c r="FE85" s="293"/>
      <c r="FF85" s="293"/>
      <c r="FG85" s="293"/>
      <c r="FH85" s="293"/>
      <c r="FI85" s="293"/>
      <c r="FJ85" s="293"/>
      <c r="FK85" s="293"/>
      <c r="FL85" s="293"/>
      <c r="FM85" s="293"/>
      <c r="FN85" s="293"/>
      <c r="FO85" s="293"/>
      <c r="FP85" s="293"/>
      <c r="FQ85" s="293"/>
      <c r="FR85" s="293"/>
      <c r="FS85" s="293"/>
      <c r="FT85" s="293"/>
      <c r="FU85" s="293"/>
      <c r="FV85" s="293"/>
      <c r="FW85" s="293"/>
      <c r="FX85" s="293"/>
      <c r="FY85" s="293"/>
      <c r="FZ85" s="293"/>
      <c r="GA85" s="293"/>
      <c r="GB85" s="293"/>
      <c r="GC85" s="293"/>
      <c r="GD85" s="293"/>
      <c r="GE85" s="293"/>
      <c r="GF85" s="293"/>
      <c r="GG85" s="293"/>
      <c r="GH85" s="293"/>
      <c r="GI85" s="293"/>
      <c r="GJ85" s="293"/>
      <c r="GK85" s="293"/>
      <c r="GL85" s="293"/>
      <c r="GM85" s="293"/>
      <c r="GN85" s="293"/>
      <c r="GO85" s="293"/>
      <c r="GP85" s="293"/>
      <c r="GQ85" s="293"/>
      <c r="GR85" s="293"/>
      <c r="GS85" s="293"/>
      <c r="GT85" s="293"/>
      <c r="GU85" s="293"/>
      <c r="GV85" s="293"/>
      <c r="GW85" s="293"/>
      <c r="GX85" s="293"/>
      <c r="GY85" s="293"/>
      <c r="GZ85" s="293"/>
      <c r="HA85" s="293"/>
      <c r="HB85" s="293"/>
      <c r="HC85" s="293"/>
      <c r="HD85" s="293"/>
      <c r="HE85" s="293"/>
      <c r="HF85" s="293"/>
      <c r="HG85" s="293"/>
      <c r="HH85" s="293"/>
      <c r="HI85" s="293"/>
      <c r="HJ85" s="293"/>
      <c r="HK85" s="293"/>
      <c r="HL85" s="293"/>
      <c r="HM85" s="293"/>
      <c r="HN85" s="293"/>
      <c r="HO85" s="293"/>
      <c r="HP85" s="293"/>
      <c r="HQ85" s="293"/>
      <c r="HR85" s="293"/>
      <c r="HS85" s="293"/>
      <c r="HT85" s="293"/>
      <c r="HU85" s="293"/>
      <c r="HV85" s="293"/>
      <c r="HW85" s="293"/>
      <c r="HX85" s="293"/>
      <c r="HY85" s="293"/>
      <c r="HZ85" s="293"/>
      <c r="IA85" s="293"/>
      <c r="IB85" s="293"/>
      <c r="IC85" s="293"/>
      <c r="ID85" s="293"/>
      <c r="IE85" s="293"/>
      <c r="IF85" s="293"/>
      <c r="IG85" s="293"/>
      <c r="IH85" s="293"/>
      <c r="II85" s="293"/>
      <c r="IJ85" s="293"/>
      <c r="IK85" s="293"/>
      <c r="IL85" s="293"/>
      <c r="IM85" s="293"/>
      <c r="IN85" s="293"/>
      <c r="IO85" s="293"/>
      <c r="IP85" s="293"/>
      <c r="IQ85" s="293"/>
      <c r="IR85" s="293"/>
      <c r="IS85" s="293"/>
      <c r="IT85" s="293"/>
      <c r="IU85" s="293"/>
      <c r="IV85" s="293"/>
    </row>
    <row r="86" spans="1:26" s="2" customFormat="1" ht="12.75" customHeight="1">
      <c r="A86" s="29"/>
      <c r="B86" s="30"/>
      <c r="C86" s="30"/>
      <c r="D86" s="30"/>
      <c r="E86" s="16" t="s">
        <v>168</v>
      </c>
      <c r="F86" s="16"/>
      <c r="G86" s="16"/>
      <c r="H86" s="16"/>
      <c r="I86" s="16"/>
      <c r="J86" s="16"/>
      <c r="K86" s="16"/>
      <c r="L86" s="326"/>
      <c r="M86" s="326"/>
      <c r="N86" s="326"/>
      <c r="O86" s="20">
        <f t="shared" si="20"/>
        <v>0</v>
      </c>
      <c r="P86" s="20">
        <f t="shared" si="20"/>
        <v>0</v>
      </c>
      <c r="Q86" s="20">
        <f t="shared" si="20"/>
        <v>0</v>
      </c>
      <c r="R86" s="324">
        <f t="shared" si="21"/>
        <v>0</v>
      </c>
      <c r="S86" s="326"/>
      <c r="T86" s="326"/>
      <c r="U86" s="298">
        <f t="shared" si="22"/>
        <v>0</v>
      </c>
      <c r="V86" s="326"/>
      <c r="W86" s="333"/>
      <c r="X86" s="60"/>
      <c r="Z86" s="292"/>
    </row>
    <row r="87" spans="1:26" s="2" customFormat="1" ht="12.75" customHeight="1">
      <c r="A87" s="29" t="s">
        <v>277</v>
      </c>
      <c r="B87" s="30" t="s">
        <v>270</v>
      </c>
      <c r="C87" s="30" t="s">
        <v>190</v>
      </c>
      <c r="D87" s="30" t="s">
        <v>166</v>
      </c>
      <c r="E87" s="16" t="s">
        <v>278</v>
      </c>
      <c r="F87" s="16">
        <f>G87+H87</f>
        <v>31470205</v>
      </c>
      <c r="G87" s="16">
        <v>31073175</v>
      </c>
      <c r="H87" s="16">
        <v>397030</v>
      </c>
      <c r="I87" s="16">
        <f>J87+K87</f>
        <v>133860100</v>
      </c>
      <c r="J87" s="16">
        <v>47395000</v>
      </c>
      <c r="K87" s="16">
        <v>86465100</v>
      </c>
      <c r="L87" s="326">
        <f>M87+N87</f>
        <v>46110000</v>
      </c>
      <c r="M87" s="326">
        <v>46110000</v>
      </c>
      <c r="N87" s="326">
        <v>0</v>
      </c>
      <c r="O87" s="20">
        <f t="shared" si="20"/>
        <v>-87750100</v>
      </c>
      <c r="P87" s="20">
        <f t="shared" si="20"/>
        <v>-1285000</v>
      </c>
      <c r="Q87" s="20">
        <f t="shared" si="20"/>
        <v>-86465100</v>
      </c>
      <c r="R87" s="324">
        <f t="shared" si="21"/>
        <v>46110000</v>
      </c>
      <c r="S87" s="326">
        <v>46110000</v>
      </c>
      <c r="T87" s="326"/>
      <c r="U87" s="298">
        <f t="shared" si="22"/>
        <v>46110000</v>
      </c>
      <c r="V87" s="326">
        <v>46110000</v>
      </c>
      <c r="W87" s="333"/>
      <c r="X87" s="60"/>
      <c r="Z87" s="292"/>
    </row>
    <row r="88" spans="1:26" s="2" customFormat="1" ht="12.75" customHeight="1">
      <c r="A88" s="29" t="s">
        <v>281</v>
      </c>
      <c r="B88" s="30" t="s">
        <v>270</v>
      </c>
      <c r="C88" s="30" t="s">
        <v>190</v>
      </c>
      <c r="D88" s="30" t="s">
        <v>172</v>
      </c>
      <c r="E88" s="16" t="s">
        <v>282</v>
      </c>
      <c r="F88" s="16">
        <f>G88+H88</f>
        <v>79145618.9</v>
      </c>
      <c r="G88" s="16">
        <v>35450061.1</v>
      </c>
      <c r="H88" s="16">
        <v>43695557.8</v>
      </c>
      <c r="I88" s="16">
        <f>J88+K88</f>
        <v>16196151.7</v>
      </c>
      <c r="J88" s="16">
        <v>5636151.7</v>
      </c>
      <c r="K88" s="16">
        <v>10560000</v>
      </c>
      <c r="L88" s="326"/>
      <c r="M88" s="326"/>
      <c r="N88" s="326"/>
      <c r="O88" s="20">
        <f t="shared" si="20"/>
        <v>-16196151.7</v>
      </c>
      <c r="P88" s="20">
        <f t="shared" si="20"/>
        <v>-5636151.7</v>
      </c>
      <c r="Q88" s="20">
        <f t="shared" si="20"/>
        <v>-10560000</v>
      </c>
      <c r="R88" s="324">
        <f t="shared" si="21"/>
        <v>0</v>
      </c>
      <c r="S88" s="326"/>
      <c r="T88" s="326"/>
      <c r="U88" s="298">
        <f t="shared" si="22"/>
        <v>0</v>
      </c>
      <c r="V88" s="326"/>
      <c r="W88" s="333"/>
      <c r="X88" s="60"/>
      <c r="Z88" s="292"/>
    </row>
    <row r="89" spans="1:26" s="2" customFormat="1" ht="12.75" customHeight="1">
      <c r="A89" s="29" t="s">
        <v>283</v>
      </c>
      <c r="B89" s="30" t="s">
        <v>270</v>
      </c>
      <c r="C89" s="30" t="s">
        <v>190</v>
      </c>
      <c r="D89" s="30" t="s">
        <v>206</v>
      </c>
      <c r="E89" s="16" t="s">
        <v>284</v>
      </c>
      <c r="F89" s="16">
        <f>G89+H89</f>
        <v>19263162</v>
      </c>
      <c r="G89" s="16">
        <v>19263162</v>
      </c>
      <c r="H89" s="16">
        <v>0</v>
      </c>
      <c r="I89" s="16">
        <f>J89+K89</f>
        <v>60000000</v>
      </c>
      <c r="J89" s="16">
        <v>60000000</v>
      </c>
      <c r="K89" s="16">
        <v>0</v>
      </c>
      <c r="L89" s="326">
        <f>M89+N89</f>
        <v>60000000</v>
      </c>
      <c r="M89" s="326">
        <v>60000000</v>
      </c>
      <c r="N89" s="326">
        <v>0</v>
      </c>
      <c r="O89" s="20">
        <f t="shared" si="20"/>
        <v>0</v>
      </c>
      <c r="P89" s="20">
        <f t="shared" si="20"/>
        <v>0</v>
      </c>
      <c r="Q89" s="20">
        <f t="shared" si="20"/>
        <v>0</v>
      </c>
      <c r="R89" s="324">
        <f t="shared" si="21"/>
        <v>101722890</v>
      </c>
      <c r="S89" s="326">
        <v>60000000</v>
      </c>
      <c r="T89" s="326">
        <v>41722890</v>
      </c>
      <c r="U89" s="298">
        <f t="shared" si="22"/>
        <v>102000000</v>
      </c>
      <c r="V89" s="326">
        <v>60000000</v>
      </c>
      <c r="W89" s="333">
        <v>42000000</v>
      </c>
      <c r="X89" s="60"/>
      <c r="Z89" s="292"/>
    </row>
    <row r="90" spans="1:26" s="2" customFormat="1" ht="12.75" customHeight="1">
      <c r="A90" s="29" t="s">
        <v>287</v>
      </c>
      <c r="B90" s="30" t="s">
        <v>270</v>
      </c>
      <c r="C90" s="30" t="s">
        <v>190</v>
      </c>
      <c r="D90" s="30" t="s">
        <v>219</v>
      </c>
      <c r="E90" s="16" t="s">
        <v>288</v>
      </c>
      <c r="F90" s="16">
        <f>G90+H90</f>
        <v>52659162</v>
      </c>
      <c r="G90" s="16">
        <v>1596800</v>
      </c>
      <c r="H90" s="16">
        <v>51062362</v>
      </c>
      <c r="I90" s="16">
        <f>J90+K90</f>
        <v>55688454</v>
      </c>
      <c r="J90" s="16">
        <v>250744</v>
      </c>
      <c r="K90" s="16">
        <v>55437710</v>
      </c>
      <c r="L90" s="326"/>
      <c r="M90" s="326"/>
      <c r="N90" s="326"/>
      <c r="O90" s="20">
        <f t="shared" si="20"/>
        <v>-55688454</v>
      </c>
      <c r="P90" s="20">
        <f t="shared" si="20"/>
        <v>-250744</v>
      </c>
      <c r="Q90" s="20">
        <f t="shared" si="20"/>
        <v>-55437710</v>
      </c>
      <c r="R90" s="324">
        <f t="shared" si="21"/>
        <v>0</v>
      </c>
      <c r="S90" s="326"/>
      <c r="T90" s="326"/>
      <c r="U90" s="298">
        <f t="shared" si="22"/>
        <v>0</v>
      </c>
      <c r="V90" s="326"/>
      <c r="W90" s="333"/>
      <c r="X90" s="60"/>
      <c r="Z90" s="292"/>
    </row>
    <row r="91" spans="1:256" s="5" customFormat="1" ht="28.5" customHeight="1">
      <c r="A91" s="12" t="s">
        <v>289</v>
      </c>
      <c r="B91" s="9" t="s">
        <v>270</v>
      </c>
      <c r="C91" s="9" t="s">
        <v>206</v>
      </c>
      <c r="D91" s="9" t="s">
        <v>163</v>
      </c>
      <c r="E91" s="31" t="s">
        <v>290</v>
      </c>
      <c r="F91" s="31">
        <f aca="true" t="shared" si="25" ref="F91:N91">F93</f>
        <v>3906579.4</v>
      </c>
      <c r="G91" s="31">
        <f t="shared" si="25"/>
        <v>3906579.4</v>
      </c>
      <c r="H91" s="31">
        <f t="shared" si="25"/>
        <v>0</v>
      </c>
      <c r="I91" s="31">
        <f t="shared" si="25"/>
        <v>2864600</v>
      </c>
      <c r="J91" s="31">
        <f t="shared" si="25"/>
        <v>2864600</v>
      </c>
      <c r="K91" s="31">
        <f t="shared" si="25"/>
        <v>0</v>
      </c>
      <c r="L91" s="322">
        <f t="shared" si="25"/>
        <v>3500000</v>
      </c>
      <c r="M91" s="322">
        <f t="shared" si="25"/>
        <v>3500000</v>
      </c>
      <c r="N91" s="322">
        <f t="shared" si="25"/>
        <v>0</v>
      </c>
      <c r="O91" s="297">
        <f t="shared" si="20"/>
        <v>635400</v>
      </c>
      <c r="P91" s="297">
        <f t="shared" si="20"/>
        <v>635400</v>
      </c>
      <c r="Q91" s="297">
        <f t="shared" si="20"/>
        <v>0</v>
      </c>
      <c r="R91" s="324">
        <f t="shared" si="21"/>
        <v>3500000</v>
      </c>
      <c r="S91" s="322">
        <f>S93</f>
        <v>3500000</v>
      </c>
      <c r="T91" s="324"/>
      <c r="U91" s="298">
        <f t="shared" si="22"/>
        <v>3500000</v>
      </c>
      <c r="V91" s="322">
        <f>V93</f>
        <v>3500000</v>
      </c>
      <c r="W91" s="331"/>
      <c r="X91" s="60"/>
      <c r="Y91" s="293"/>
      <c r="Z91" s="294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3"/>
      <c r="CS91" s="293"/>
      <c r="CT91" s="293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293"/>
      <c r="DG91" s="293"/>
      <c r="DH91" s="293"/>
      <c r="DI91" s="293"/>
      <c r="DJ91" s="293"/>
      <c r="DK91" s="293"/>
      <c r="DL91" s="293"/>
      <c r="DM91" s="293"/>
      <c r="DN91" s="293"/>
      <c r="DO91" s="293"/>
      <c r="DP91" s="293"/>
      <c r="DQ91" s="293"/>
      <c r="DR91" s="293"/>
      <c r="DS91" s="293"/>
      <c r="DT91" s="293"/>
      <c r="DU91" s="293"/>
      <c r="DV91" s="293"/>
      <c r="DW91" s="293"/>
      <c r="DX91" s="293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3"/>
      <c r="EM91" s="293"/>
      <c r="EN91" s="293"/>
      <c r="EO91" s="293"/>
      <c r="EP91" s="293"/>
      <c r="EQ91" s="293"/>
      <c r="ER91" s="293"/>
      <c r="ES91" s="293"/>
      <c r="ET91" s="293"/>
      <c r="EU91" s="293"/>
      <c r="EV91" s="293"/>
      <c r="EW91" s="293"/>
      <c r="EX91" s="293"/>
      <c r="EY91" s="293"/>
      <c r="EZ91" s="293"/>
      <c r="FA91" s="293"/>
      <c r="FB91" s="293"/>
      <c r="FC91" s="293"/>
      <c r="FD91" s="293"/>
      <c r="FE91" s="293"/>
      <c r="FF91" s="293"/>
      <c r="FG91" s="293"/>
      <c r="FH91" s="293"/>
      <c r="FI91" s="293"/>
      <c r="FJ91" s="293"/>
      <c r="FK91" s="293"/>
      <c r="FL91" s="293"/>
      <c r="FM91" s="293"/>
      <c r="FN91" s="293"/>
      <c r="FO91" s="293"/>
      <c r="FP91" s="293"/>
      <c r="FQ91" s="293"/>
      <c r="FR91" s="293"/>
      <c r="FS91" s="293"/>
      <c r="FT91" s="293"/>
      <c r="FU91" s="293"/>
      <c r="FV91" s="293"/>
      <c r="FW91" s="293"/>
      <c r="FX91" s="293"/>
      <c r="FY91" s="293"/>
      <c r="FZ91" s="293"/>
      <c r="GA91" s="293"/>
      <c r="GB91" s="293"/>
      <c r="GC91" s="293"/>
      <c r="GD91" s="293"/>
      <c r="GE91" s="293"/>
      <c r="GF91" s="293"/>
      <c r="GG91" s="293"/>
      <c r="GH91" s="293"/>
      <c r="GI91" s="293"/>
      <c r="GJ91" s="293"/>
      <c r="GK91" s="293"/>
      <c r="GL91" s="293"/>
      <c r="GM91" s="293"/>
      <c r="GN91" s="293"/>
      <c r="GO91" s="293"/>
      <c r="GP91" s="293"/>
      <c r="GQ91" s="293"/>
      <c r="GR91" s="293"/>
      <c r="GS91" s="293"/>
      <c r="GT91" s="293"/>
      <c r="GU91" s="293"/>
      <c r="GV91" s="293"/>
      <c r="GW91" s="293"/>
      <c r="GX91" s="293"/>
      <c r="GY91" s="293"/>
      <c r="GZ91" s="293"/>
      <c r="HA91" s="293"/>
      <c r="HB91" s="293"/>
      <c r="HC91" s="293"/>
      <c r="HD91" s="293"/>
      <c r="HE91" s="293"/>
      <c r="HF91" s="293"/>
      <c r="HG91" s="293"/>
      <c r="HH91" s="293"/>
      <c r="HI91" s="293"/>
      <c r="HJ91" s="293"/>
      <c r="HK91" s="293"/>
      <c r="HL91" s="293"/>
      <c r="HM91" s="293"/>
      <c r="HN91" s="293"/>
      <c r="HO91" s="293"/>
      <c r="HP91" s="293"/>
      <c r="HQ91" s="293"/>
      <c r="HR91" s="293"/>
      <c r="HS91" s="293"/>
      <c r="HT91" s="293"/>
      <c r="HU91" s="293"/>
      <c r="HV91" s="293"/>
      <c r="HW91" s="293"/>
      <c r="HX91" s="293"/>
      <c r="HY91" s="293"/>
      <c r="HZ91" s="293"/>
      <c r="IA91" s="293"/>
      <c r="IB91" s="293"/>
      <c r="IC91" s="293"/>
      <c r="ID91" s="293"/>
      <c r="IE91" s="293"/>
      <c r="IF91" s="293"/>
      <c r="IG91" s="293"/>
      <c r="IH91" s="293"/>
      <c r="II91" s="293"/>
      <c r="IJ91" s="293"/>
      <c r="IK91" s="293"/>
      <c r="IL91" s="293"/>
      <c r="IM91" s="293"/>
      <c r="IN91" s="293"/>
      <c r="IO91" s="293"/>
      <c r="IP91" s="293"/>
      <c r="IQ91" s="293"/>
      <c r="IR91" s="293"/>
      <c r="IS91" s="293"/>
      <c r="IT91" s="293"/>
      <c r="IU91" s="293"/>
      <c r="IV91" s="293"/>
    </row>
    <row r="92" spans="1:26" s="2" customFormat="1" ht="12.75" customHeight="1">
      <c r="A92" s="29"/>
      <c r="B92" s="30"/>
      <c r="C92" s="30"/>
      <c r="D92" s="30"/>
      <c r="E92" s="16" t="s">
        <v>168</v>
      </c>
      <c r="F92" s="16"/>
      <c r="G92" s="16"/>
      <c r="H92" s="16"/>
      <c r="I92" s="16"/>
      <c r="J92" s="16"/>
      <c r="K92" s="16"/>
      <c r="L92" s="326"/>
      <c r="M92" s="326"/>
      <c r="N92" s="326"/>
      <c r="O92" s="20">
        <f t="shared" si="20"/>
        <v>0</v>
      </c>
      <c r="P92" s="20">
        <f t="shared" si="20"/>
        <v>0</v>
      </c>
      <c r="Q92" s="20">
        <f t="shared" si="20"/>
        <v>0</v>
      </c>
      <c r="R92" s="324">
        <f t="shared" si="21"/>
        <v>0</v>
      </c>
      <c r="S92" s="326"/>
      <c r="T92" s="326"/>
      <c r="U92" s="298">
        <f t="shared" si="22"/>
        <v>0</v>
      </c>
      <c r="V92" s="326"/>
      <c r="W92" s="333"/>
      <c r="X92" s="60"/>
      <c r="Z92" s="292"/>
    </row>
    <row r="93" spans="1:26" s="2" customFormat="1" ht="12.75" customHeight="1">
      <c r="A93" s="29" t="s">
        <v>293</v>
      </c>
      <c r="B93" s="30" t="s">
        <v>270</v>
      </c>
      <c r="C93" s="30" t="s">
        <v>206</v>
      </c>
      <c r="D93" s="30" t="s">
        <v>172</v>
      </c>
      <c r="E93" s="16" t="s">
        <v>294</v>
      </c>
      <c r="F93" s="16">
        <f>G93+H93</f>
        <v>3906579.4</v>
      </c>
      <c r="G93" s="16">
        <v>3906579.4</v>
      </c>
      <c r="H93" s="16">
        <v>0</v>
      </c>
      <c r="I93" s="16">
        <f>J93+K93</f>
        <v>2864600</v>
      </c>
      <c r="J93" s="16">
        <v>2864600</v>
      </c>
      <c r="K93" s="16">
        <v>0</v>
      </c>
      <c r="L93" s="326">
        <f>M93+N93</f>
        <v>3500000</v>
      </c>
      <c r="M93" s="326">
        <v>3500000</v>
      </c>
      <c r="N93" s="326">
        <v>0</v>
      </c>
      <c r="O93" s="20">
        <f t="shared" si="20"/>
        <v>635400</v>
      </c>
      <c r="P93" s="20">
        <f t="shared" si="20"/>
        <v>635400</v>
      </c>
      <c r="Q93" s="20">
        <f t="shared" si="20"/>
        <v>0</v>
      </c>
      <c r="R93" s="324">
        <f t="shared" si="21"/>
        <v>3500000</v>
      </c>
      <c r="S93" s="326">
        <v>3500000</v>
      </c>
      <c r="T93" s="326"/>
      <c r="U93" s="298">
        <f t="shared" si="22"/>
        <v>3500000</v>
      </c>
      <c r="V93" s="326">
        <v>3500000</v>
      </c>
      <c r="W93" s="333"/>
      <c r="X93" s="60"/>
      <c r="Z93" s="292"/>
    </row>
    <row r="94" spans="1:26" s="2" customFormat="1" ht="12.75" customHeight="1">
      <c r="A94" s="29" t="s">
        <v>295</v>
      </c>
      <c r="B94" s="30" t="s">
        <v>296</v>
      </c>
      <c r="C94" s="30" t="s">
        <v>163</v>
      </c>
      <c r="D94" s="30" t="s">
        <v>163</v>
      </c>
      <c r="E94" s="299" t="s">
        <v>297</v>
      </c>
      <c r="F94" s="299">
        <f>F96+F100+F104+F108+F111+F114</f>
        <v>1120495406</v>
      </c>
      <c r="G94" s="299">
        <f>G96+G100+G104+G108+G111+G114</f>
        <v>915419099.6</v>
      </c>
      <c r="H94" s="299">
        <f>H96+H100+H104+H108+H111+H114</f>
        <v>205076306.39999998</v>
      </c>
      <c r="I94" s="299">
        <f aca="true" t="shared" si="26" ref="I94:N94">I96+I100+I111</f>
        <v>1736629910</v>
      </c>
      <c r="J94" s="299">
        <f t="shared" si="26"/>
        <v>1152559700</v>
      </c>
      <c r="K94" s="299">
        <f t="shared" si="26"/>
        <v>584070210</v>
      </c>
      <c r="L94" s="327">
        <f t="shared" si="26"/>
        <v>1223369370</v>
      </c>
      <c r="M94" s="327">
        <f t="shared" si="26"/>
        <v>1187656700</v>
      </c>
      <c r="N94" s="327">
        <f t="shared" si="26"/>
        <v>35712670</v>
      </c>
      <c r="O94" s="297">
        <f t="shared" si="20"/>
        <v>-513260540</v>
      </c>
      <c r="P94" s="297">
        <f t="shared" si="20"/>
        <v>35097000</v>
      </c>
      <c r="Q94" s="297">
        <f t="shared" si="20"/>
        <v>-548357540</v>
      </c>
      <c r="R94" s="324">
        <f t="shared" si="21"/>
        <v>1647656700</v>
      </c>
      <c r="S94" s="327">
        <f>S96+S100+S111</f>
        <v>1227656700</v>
      </c>
      <c r="T94" s="327">
        <f>T96</f>
        <v>420000000</v>
      </c>
      <c r="U94" s="298">
        <f t="shared" si="22"/>
        <v>1873492300</v>
      </c>
      <c r="V94" s="327">
        <f>V96+V100+V111</f>
        <v>1243492300</v>
      </c>
      <c r="W94" s="327">
        <f>W96</f>
        <v>630000000</v>
      </c>
      <c r="X94" s="60"/>
      <c r="Z94" s="292"/>
    </row>
    <row r="95" spans="1:26" s="2" customFormat="1" ht="12.75" customHeight="1">
      <c r="A95" s="29"/>
      <c r="B95" s="30"/>
      <c r="C95" s="30"/>
      <c r="D95" s="30"/>
      <c r="E95" s="16" t="s">
        <v>5</v>
      </c>
      <c r="F95" s="16"/>
      <c r="G95" s="16"/>
      <c r="H95" s="16"/>
      <c r="I95" s="16"/>
      <c r="J95" s="16"/>
      <c r="K95" s="16"/>
      <c r="L95" s="326"/>
      <c r="M95" s="326"/>
      <c r="N95" s="326"/>
      <c r="O95" s="20">
        <f t="shared" si="20"/>
        <v>0</v>
      </c>
      <c r="P95" s="20">
        <f t="shared" si="20"/>
        <v>0</v>
      </c>
      <c r="Q95" s="20">
        <f t="shared" si="20"/>
        <v>0</v>
      </c>
      <c r="R95" s="324">
        <f t="shared" si="21"/>
        <v>0</v>
      </c>
      <c r="S95" s="326"/>
      <c r="T95" s="326"/>
      <c r="U95" s="298">
        <f t="shared" si="22"/>
        <v>0</v>
      </c>
      <c r="V95" s="326"/>
      <c r="W95" s="333"/>
      <c r="X95" s="60"/>
      <c r="Z95" s="292"/>
    </row>
    <row r="96" spans="1:256" s="5" customFormat="1" ht="28.5" customHeight="1">
      <c r="A96" s="12" t="s">
        <v>298</v>
      </c>
      <c r="B96" s="9" t="s">
        <v>296</v>
      </c>
      <c r="C96" s="9" t="s">
        <v>166</v>
      </c>
      <c r="D96" s="9" t="s">
        <v>163</v>
      </c>
      <c r="E96" s="31" t="s">
        <v>299</v>
      </c>
      <c r="F96" s="31">
        <f>F98+F99</f>
        <v>801974811.2</v>
      </c>
      <c r="G96" s="31">
        <f>G98+G99</f>
        <v>733495784.6</v>
      </c>
      <c r="H96" s="31">
        <f>H98+H99</f>
        <v>68479026.6</v>
      </c>
      <c r="I96" s="31">
        <f aca="true" t="shared" si="27" ref="I96:N96">I98</f>
        <v>1441344570</v>
      </c>
      <c r="J96" s="31">
        <f t="shared" si="27"/>
        <v>939122500</v>
      </c>
      <c r="K96" s="31">
        <f t="shared" si="27"/>
        <v>502222070</v>
      </c>
      <c r="L96" s="322">
        <f t="shared" si="27"/>
        <v>995955470</v>
      </c>
      <c r="M96" s="322">
        <f t="shared" si="27"/>
        <v>960242800</v>
      </c>
      <c r="N96" s="322">
        <f t="shared" si="27"/>
        <v>35712670</v>
      </c>
      <c r="O96" s="297">
        <f t="shared" si="20"/>
        <v>-445389100</v>
      </c>
      <c r="P96" s="297">
        <f t="shared" si="20"/>
        <v>21120300</v>
      </c>
      <c r="Q96" s="297">
        <f t="shared" si="20"/>
        <v>-466509400</v>
      </c>
      <c r="R96" s="324">
        <f t="shared" si="21"/>
        <v>1410242800</v>
      </c>
      <c r="S96" s="322">
        <f>S98</f>
        <v>990242800</v>
      </c>
      <c r="T96" s="322">
        <f>T98</f>
        <v>420000000</v>
      </c>
      <c r="U96" s="298">
        <f t="shared" si="22"/>
        <v>1630242800</v>
      </c>
      <c r="V96" s="322">
        <f>V98</f>
        <v>1000242800</v>
      </c>
      <c r="W96" s="322">
        <f>W98</f>
        <v>630000000</v>
      </c>
      <c r="X96" s="60"/>
      <c r="Y96" s="293"/>
      <c r="Z96" s="294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/>
      <c r="CA96" s="293"/>
      <c r="CB96" s="293"/>
      <c r="CC96" s="293"/>
      <c r="CD96" s="293"/>
      <c r="CE96" s="293"/>
      <c r="CF96" s="293"/>
      <c r="CG96" s="293"/>
      <c r="CH96" s="293"/>
      <c r="CI96" s="293"/>
      <c r="CJ96" s="293"/>
      <c r="CK96" s="293"/>
      <c r="CL96" s="293"/>
      <c r="CM96" s="293"/>
      <c r="CN96" s="293"/>
      <c r="CO96" s="293"/>
      <c r="CP96" s="293"/>
      <c r="CQ96" s="293"/>
      <c r="CR96" s="293"/>
      <c r="CS96" s="293"/>
      <c r="CT96" s="293"/>
      <c r="CU96" s="293"/>
      <c r="CV96" s="293"/>
      <c r="CW96" s="293"/>
      <c r="CX96" s="293"/>
      <c r="CY96" s="293"/>
      <c r="CZ96" s="293"/>
      <c r="DA96" s="293"/>
      <c r="DB96" s="293"/>
      <c r="DC96" s="293"/>
      <c r="DD96" s="293"/>
      <c r="DE96" s="293"/>
      <c r="DF96" s="293"/>
      <c r="DG96" s="293"/>
      <c r="DH96" s="293"/>
      <c r="DI96" s="293"/>
      <c r="DJ96" s="293"/>
      <c r="DK96" s="293"/>
      <c r="DL96" s="293"/>
      <c r="DM96" s="293"/>
      <c r="DN96" s="293"/>
      <c r="DO96" s="293"/>
      <c r="DP96" s="293"/>
      <c r="DQ96" s="293"/>
      <c r="DR96" s="293"/>
      <c r="DS96" s="293"/>
      <c r="DT96" s="293"/>
      <c r="DU96" s="293"/>
      <c r="DV96" s="293"/>
      <c r="DW96" s="293"/>
      <c r="DX96" s="293"/>
      <c r="DY96" s="293"/>
      <c r="DZ96" s="293"/>
      <c r="EA96" s="293"/>
      <c r="EB96" s="293"/>
      <c r="EC96" s="293"/>
      <c r="ED96" s="293"/>
      <c r="EE96" s="293"/>
      <c r="EF96" s="293"/>
      <c r="EG96" s="293"/>
      <c r="EH96" s="293"/>
      <c r="EI96" s="293"/>
      <c r="EJ96" s="293"/>
      <c r="EK96" s="293"/>
      <c r="EL96" s="293"/>
      <c r="EM96" s="293"/>
      <c r="EN96" s="293"/>
      <c r="EO96" s="293"/>
      <c r="EP96" s="293"/>
      <c r="EQ96" s="293"/>
      <c r="ER96" s="293"/>
      <c r="ES96" s="293"/>
      <c r="ET96" s="293"/>
      <c r="EU96" s="293"/>
      <c r="EV96" s="293"/>
      <c r="EW96" s="293"/>
      <c r="EX96" s="293"/>
      <c r="EY96" s="293"/>
      <c r="EZ96" s="293"/>
      <c r="FA96" s="293"/>
      <c r="FB96" s="293"/>
      <c r="FC96" s="293"/>
      <c r="FD96" s="293"/>
      <c r="FE96" s="293"/>
      <c r="FF96" s="293"/>
      <c r="FG96" s="293"/>
      <c r="FH96" s="293"/>
      <c r="FI96" s="293"/>
      <c r="FJ96" s="293"/>
      <c r="FK96" s="293"/>
      <c r="FL96" s="293"/>
      <c r="FM96" s="293"/>
      <c r="FN96" s="293"/>
      <c r="FO96" s="293"/>
      <c r="FP96" s="293"/>
      <c r="FQ96" s="293"/>
      <c r="FR96" s="293"/>
      <c r="FS96" s="293"/>
      <c r="FT96" s="293"/>
      <c r="FU96" s="293"/>
      <c r="FV96" s="293"/>
      <c r="FW96" s="293"/>
      <c r="FX96" s="293"/>
      <c r="FY96" s="293"/>
      <c r="FZ96" s="293"/>
      <c r="GA96" s="293"/>
      <c r="GB96" s="293"/>
      <c r="GC96" s="293"/>
      <c r="GD96" s="293"/>
      <c r="GE96" s="293"/>
      <c r="GF96" s="293"/>
      <c r="GG96" s="293"/>
      <c r="GH96" s="293"/>
      <c r="GI96" s="293"/>
      <c r="GJ96" s="293"/>
      <c r="GK96" s="293"/>
      <c r="GL96" s="293"/>
      <c r="GM96" s="293"/>
      <c r="GN96" s="293"/>
      <c r="GO96" s="293"/>
      <c r="GP96" s="293"/>
      <c r="GQ96" s="293"/>
      <c r="GR96" s="293"/>
      <c r="GS96" s="293"/>
      <c r="GT96" s="293"/>
      <c r="GU96" s="293"/>
      <c r="GV96" s="293"/>
      <c r="GW96" s="293"/>
      <c r="GX96" s="293"/>
      <c r="GY96" s="293"/>
      <c r="GZ96" s="293"/>
      <c r="HA96" s="293"/>
      <c r="HB96" s="293"/>
      <c r="HC96" s="293"/>
      <c r="HD96" s="293"/>
      <c r="HE96" s="293"/>
      <c r="HF96" s="293"/>
      <c r="HG96" s="293"/>
      <c r="HH96" s="293"/>
      <c r="HI96" s="293"/>
      <c r="HJ96" s="293"/>
      <c r="HK96" s="293"/>
      <c r="HL96" s="293"/>
      <c r="HM96" s="293"/>
      <c r="HN96" s="293"/>
      <c r="HO96" s="293"/>
      <c r="HP96" s="293"/>
      <c r="HQ96" s="293"/>
      <c r="HR96" s="293"/>
      <c r="HS96" s="293"/>
      <c r="HT96" s="293"/>
      <c r="HU96" s="293"/>
      <c r="HV96" s="293"/>
      <c r="HW96" s="293"/>
      <c r="HX96" s="293"/>
      <c r="HY96" s="293"/>
      <c r="HZ96" s="293"/>
      <c r="IA96" s="293"/>
      <c r="IB96" s="293"/>
      <c r="IC96" s="293"/>
      <c r="ID96" s="293"/>
      <c r="IE96" s="293"/>
      <c r="IF96" s="293"/>
      <c r="IG96" s="293"/>
      <c r="IH96" s="293"/>
      <c r="II96" s="293"/>
      <c r="IJ96" s="293"/>
      <c r="IK96" s="293"/>
      <c r="IL96" s="293"/>
      <c r="IM96" s="293"/>
      <c r="IN96" s="293"/>
      <c r="IO96" s="293"/>
      <c r="IP96" s="293"/>
      <c r="IQ96" s="293"/>
      <c r="IR96" s="293"/>
      <c r="IS96" s="293"/>
      <c r="IT96" s="293"/>
      <c r="IU96" s="293"/>
      <c r="IV96" s="293"/>
    </row>
    <row r="97" spans="1:26" s="2" customFormat="1" ht="12.75" customHeight="1">
      <c r="A97" s="29"/>
      <c r="B97" s="30"/>
      <c r="C97" s="30"/>
      <c r="D97" s="30"/>
      <c r="E97" s="16" t="s">
        <v>168</v>
      </c>
      <c r="F97" s="16"/>
      <c r="G97" s="16"/>
      <c r="H97" s="16"/>
      <c r="I97" s="16"/>
      <c r="J97" s="16"/>
      <c r="K97" s="16"/>
      <c r="L97" s="326"/>
      <c r="M97" s="326"/>
      <c r="N97" s="326"/>
      <c r="O97" s="20">
        <f t="shared" si="20"/>
        <v>0</v>
      </c>
      <c r="P97" s="20">
        <f t="shared" si="20"/>
        <v>0</v>
      </c>
      <c r="Q97" s="20">
        <f t="shared" si="20"/>
        <v>0</v>
      </c>
      <c r="R97" s="324">
        <f t="shared" si="21"/>
        <v>0</v>
      </c>
      <c r="S97" s="326"/>
      <c r="T97" s="326"/>
      <c r="U97" s="298">
        <f t="shared" si="22"/>
        <v>0</v>
      </c>
      <c r="V97" s="326"/>
      <c r="W97" s="333"/>
      <c r="X97" s="60"/>
      <c r="Z97" s="292"/>
    </row>
    <row r="98" spans="1:26" s="2" customFormat="1" ht="12.75" customHeight="1">
      <c r="A98" s="29" t="s">
        <v>300</v>
      </c>
      <c r="B98" s="30" t="s">
        <v>296</v>
      </c>
      <c r="C98" s="30" t="s">
        <v>166</v>
      </c>
      <c r="D98" s="30" t="s">
        <v>166</v>
      </c>
      <c r="E98" s="16" t="s">
        <v>301</v>
      </c>
      <c r="F98" s="16">
        <f>G98+H98</f>
        <v>801824811.2</v>
      </c>
      <c r="G98" s="16">
        <v>733345784.6</v>
      </c>
      <c r="H98" s="16">
        <v>68479026.6</v>
      </c>
      <c r="I98" s="16">
        <f>J98+K98</f>
        <v>1441344570</v>
      </c>
      <c r="J98" s="16">
        <v>939122500</v>
      </c>
      <c r="K98" s="16">
        <v>502222070</v>
      </c>
      <c r="L98" s="326">
        <f>M98+N98</f>
        <v>995955470</v>
      </c>
      <c r="M98" s="326">
        <v>960242800</v>
      </c>
      <c r="N98" s="326">
        <v>35712670</v>
      </c>
      <c r="O98" s="20">
        <f t="shared" si="20"/>
        <v>-445389100</v>
      </c>
      <c r="P98" s="20">
        <f t="shared" si="20"/>
        <v>21120300</v>
      </c>
      <c r="Q98" s="20">
        <f t="shared" si="20"/>
        <v>-466509400</v>
      </c>
      <c r="R98" s="324">
        <f t="shared" si="21"/>
        <v>1410242800</v>
      </c>
      <c r="S98" s="326">
        <v>990242800</v>
      </c>
      <c r="T98" s="326">
        <v>420000000</v>
      </c>
      <c r="U98" s="298">
        <f t="shared" si="22"/>
        <v>1630242800</v>
      </c>
      <c r="V98" s="326">
        <v>1000242800</v>
      </c>
      <c r="W98" s="333">
        <v>630000000</v>
      </c>
      <c r="X98" s="60"/>
      <c r="Z98" s="292"/>
    </row>
    <row r="99" spans="1:26" s="2" customFormat="1" ht="12.75" customHeight="1">
      <c r="A99" s="29" t="s">
        <v>302</v>
      </c>
      <c r="B99" s="30" t="s">
        <v>296</v>
      </c>
      <c r="C99" s="30" t="s">
        <v>166</v>
      </c>
      <c r="D99" s="30" t="s">
        <v>190</v>
      </c>
      <c r="E99" s="16" t="s">
        <v>303</v>
      </c>
      <c r="F99" s="16">
        <f>G99+H99</f>
        <v>150000</v>
      </c>
      <c r="G99" s="16">
        <v>150000</v>
      </c>
      <c r="H99" s="16">
        <v>0</v>
      </c>
      <c r="I99" s="16"/>
      <c r="J99" s="16"/>
      <c r="K99" s="16"/>
      <c r="L99" s="326"/>
      <c r="M99" s="326"/>
      <c r="N99" s="326"/>
      <c r="O99" s="20">
        <f t="shared" si="20"/>
        <v>0</v>
      </c>
      <c r="P99" s="20">
        <f t="shared" si="20"/>
        <v>0</v>
      </c>
      <c r="Q99" s="20">
        <f t="shared" si="20"/>
        <v>0</v>
      </c>
      <c r="R99" s="324">
        <f t="shared" si="21"/>
        <v>0</v>
      </c>
      <c r="S99" s="326"/>
      <c r="T99" s="326"/>
      <c r="U99" s="298">
        <f t="shared" si="22"/>
        <v>0</v>
      </c>
      <c r="V99" s="326"/>
      <c r="W99" s="333"/>
      <c r="X99" s="60"/>
      <c r="Z99" s="292"/>
    </row>
    <row r="100" spans="1:256" s="5" customFormat="1" ht="28.5" customHeight="1">
      <c r="A100" s="12" t="s">
        <v>304</v>
      </c>
      <c r="B100" s="9" t="s">
        <v>296</v>
      </c>
      <c r="C100" s="9" t="s">
        <v>190</v>
      </c>
      <c r="D100" s="9" t="s">
        <v>163</v>
      </c>
      <c r="E100" s="31" t="s">
        <v>305</v>
      </c>
      <c r="F100" s="31">
        <f aca="true" t="shared" si="28" ref="F100:K100">F102+F103</f>
        <v>3408850</v>
      </c>
      <c r="G100" s="31">
        <f t="shared" si="28"/>
        <v>3408850</v>
      </c>
      <c r="H100" s="31">
        <f t="shared" si="28"/>
        <v>0</v>
      </c>
      <c r="I100" s="31">
        <f t="shared" si="28"/>
        <v>12178900</v>
      </c>
      <c r="J100" s="31">
        <f t="shared" si="28"/>
        <v>0</v>
      </c>
      <c r="K100" s="31">
        <f t="shared" si="28"/>
        <v>12178900</v>
      </c>
      <c r="L100" s="322">
        <f>L103</f>
        <v>10000000</v>
      </c>
      <c r="M100" s="322">
        <f>M103</f>
        <v>10000000</v>
      </c>
      <c r="N100" s="322">
        <f>N103</f>
        <v>0</v>
      </c>
      <c r="O100" s="297">
        <f t="shared" si="20"/>
        <v>-2178900</v>
      </c>
      <c r="P100" s="297">
        <f t="shared" si="20"/>
        <v>10000000</v>
      </c>
      <c r="Q100" s="297">
        <f t="shared" si="20"/>
        <v>-12178900</v>
      </c>
      <c r="R100" s="324">
        <f t="shared" si="21"/>
        <v>10000000</v>
      </c>
      <c r="S100" s="322">
        <f>S103</f>
        <v>10000000</v>
      </c>
      <c r="T100" s="324"/>
      <c r="U100" s="298">
        <f t="shared" si="22"/>
        <v>10000000</v>
      </c>
      <c r="V100" s="322">
        <f>V103</f>
        <v>10000000</v>
      </c>
      <c r="W100" s="331"/>
      <c r="X100" s="60"/>
      <c r="Y100" s="293"/>
      <c r="Z100" s="294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293"/>
      <c r="BX100" s="293"/>
      <c r="BY100" s="293"/>
      <c r="BZ100" s="293"/>
      <c r="CA100" s="293"/>
      <c r="CB100" s="293"/>
      <c r="CC100" s="293"/>
      <c r="CD100" s="293"/>
      <c r="CE100" s="293"/>
      <c r="CF100" s="293"/>
      <c r="CG100" s="293"/>
      <c r="CH100" s="293"/>
      <c r="CI100" s="293"/>
      <c r="CJ100" s="293"/>
      <c r="CK100" s="293"/>
      <c r="CL100" s="293"/>
      <c r="CM100" s="293"/>
      <c r="CN100" s="293"/>
      <c r="CO100" s="293"/>
      <c r="CP100" s="293"/>
      <c r="CQ100" s="293"/>
      <c r="CR100" s="293"/>
      <c r="CS100" s="293"/>
      <c r="CT100" s="293"/>
      <c r="CU100" s="293"/>
      <c r="CV100" s="293"/>
      <c r="CW100" s="293"/>
      <c r="CX100" s="293"/>
      <c r="CY100" s="293"/>
      <c r="CZ100" s="293"/>
      <c r="DA100" s="293"/>
      <c r="DB100" s="293"/>
      <c r="DC100" s="293"/>
      <c r="DD100" s="293"/>
      <c r="DE100" s="293"/>
      <c r="DF100" s="293"/>
      <c r="DG100" s="293"/>
      <c r="DH100" s="293"/>
      <c r="DI100" s="293"/>
      <c r="DJ100" s="293"/>
      <c r="DK100" s="293"/>
      <c r="DL100" s="293"/>
      <c r="DM100" s="293"/>
      <c r="DN100" s="293"/>
      <c r="DO100" s="293"/>
      <c r="DP100" s="293"/>
      <c r="DQ100" s="293"/>
      <c r="DR100" s="293"/>
      <c r="DS100" s="293"/>
      <c r="DT100" s="293"/>
      <c r="DU100" s="293"/>
      <c r="DV100" s="293"/>
      <c r="DW100" s="293"/>
      <c r="DX100" s="293"/>
      <c r="DY100" s="293"/>
      <c r="DZ100" s="293"/>
      <c r="EA100" s="293"/>
      <c r="EB100" s="293"/>
      <c r="EC100" s="293"/>
      <c r="ED100" s="293"/>
      <c r="EE100" s="293"/>
      <c r="EF100" s="293"/>
      <c r="EG100" s="293"/>
      <c r="EH100" s="293"/>
      <c r="EI100" s="293"/>
      <c r="EJ100" s="293"/>
      <c r="EK100" s="293"/>
      <c r="EL100" s="293"/>
      <c r="EM100" s="293"/>
      <c r="EN100" s="293"/>
      <c r="EO100" s="293"/>
      <c r="EP100" s="293"/>
      <c r="EQ100" s="293"/>
      <c r="ER100" s="293"/>
      <c r="ES100" s="293"/>
      <c r="ET100" s="293"/>
      <c r="EU100" s="293"/>
      <c r="EV100" s="293"/>
      <c r="EW100" s="293"/>
      <c r="EX100" s="293"/>
      <c r="EY100" s="293"/>
      <c r="EZ100" s="293"/>
      <c r="FA100" s="293"/>
      <c r="FB100" s="293"/>
      <c r="FC100" s="293"/>
      <c r="FD100" s="293"/>
      <c r="FE100" s="293"/>
      <c r="FF100" s="293"/>
      <c r="FG100" s="293"/>
      <c r="FH100" s="293"/>
      <c r="FI100" s="293"/>
      <c r="FJ100" s="293"/>
      <c r="FK100" s="293"/>
      <c r="FL100" s="293"/>
      <c r="FM100" s="293"/>
      <c r="FN100" s="293"/>
      <c r="FO100" s="293"/>
      <c r="FP100" s="293"/>
      <c r="FQ100" s="293"/>
      <c r="FR100" s="293"/>
      <c r="FS100" s="293"/>
      <c r="FT100" s="293"/>
      <c r="FU100" s="293"/>
      <c r="FV100" s="293"/>
      <c r="FW100" s="293"/>
      <c r="FX100" s="293"/>
      <c r="FY100" s="293"/>
      <c r="FZ100" s="293"/>
      <c r="GA100" s="293"/>
      <c r="GB100" s="293"/>
      <c r="GC100" s="293"/>
      <c r="GD100" s="293"/>
      <c r="GE100" s="293"/>
      <c r="GF100" s="293"/>
      <c r="GG100" s="293"/>
      <c r="GH100" s="293"/>
      <c r="GI100" s="293"/>
      <c r="GJ100" s="293"/>
      <c r="GK100" s="293"/>
      <c r="GL100" s="293"/>
      <c r="GM100" s="293"/>
      <c r="GN100" s="293"/>
      <c r="GO100" s="293"/>
      <c r="GP100" s="293"/>
      <c r="GQ100" s="293"/>
      <c r="GR100" s="293"/>
      <c r="GS100" s="293"/>
      <c r="GT100" s="293"/>
      <c r="GU100" s="293"/>
      <c r="GV100" s="293"/>
      <c r="GW100" s="293"/>
      <c r="GX100" s="293"/>
      <c r="GY100" s="293"/>
      <c r="GZ100" s="293"/>
      <c r="HA100" s="293"/>
      <c r="HB100" s="293"/>
      <c r="HC100" s="293"/>
      <c r="HD100" s="293"/>
      <c r="HE100" s="293"/>
      <c r="HF100" s="293"/>
      <c r="HG100" s="293"/>
      <c r="HH100" s="293"/>
      <c r="HI100" s="293"/>
      <c r="HJ100" s="293"/>
      <c r="HK100" s="293"/>
      <c r="HL100" s="293"/>
      <c r="HM100" s="293"/>
      <c r="HN100" s="293"/>
      <c r="HO100" s="293"/>
      <c r="HP100" s="293"/>
      <c r="HQ100" s="293"/>
      <c r="HR100" s="293"/>
      <c r="HS100" s="293"/>
      <c r="HT100" s="293"/>
      <c r="HU100" s="293"/>
      <c r="HV100" s="293"/>
      <c r="HW100" s="293"/>
      <c r="HX100" s="293"/>
      <c r="HY100" s="293"/>
      <c r="HZ100" s="293"/>
      <c r="IA100" s="293"/>
      <c r="IB100" s="293"/>
      <c r="IC100" s="293"/>
      <c r="ID100" s="293"/>
      <c r="IE100" s="293"/>
      <c r="IF100" s="293"/>
      <c r="IG100" s="293"/>
      <c r="IH100" s="293"/>
      <c r="II100" s="293"/>
      <c r="IJ100" s="293"/>
      <c r="IK100" s="293"/>
      <c r="IL100" s="293"/>
      <c r="IM100" s="293"/>
      <c r="IN100" s="293"/>
      <c r="IO100" s="293"/>
      <c r="IP100" s="293"/>
      <c r="IQ100" s="293"/>
      <c r="IR100" s="293"/>
      <c r="IS100" s="293"/>
      <c r="IT100" s="293"/>
      <c r="IU100" s="293"/>
      <c r="IV100" s="293"/>
    </row>
    <row r="101" spans="1:26" s="2" customFormat="1" ht="12.75" customHeight="1">
      <c r="A101" s="29"/>
      <c r="B101" s="30"/>
      <c r="C101" s="30"/>
      <c r="D101" s="30"/>
      <c r="E101" s="16" t="s">
        <v>168</v>
      </c>
      <c r="F101" s="16"/>
      <c r="G101" s="16"/>
      <c r="H101" s="16"/>
      <c r="I101" s="16"/>
      <c r="J101" s="16"/>
      <c r="K101" s="16"/>
      <c r="L101" s="326"/>
      <c r="M101" s="326"/>
      <c r="N101" s="326"/>
      <c r="O101" s="20">
        <f t="shared" si="20"/>
        <v>0</v>
      </c>
      <c r="P101" s="20">
        <f t="shared" si="20"/>
        <v>0</v>
      </c>
      <c r="Q101" s="20">
        <f t="shared" si="20"/>
        <v>0</v>
      </c>
      <c r="R101" s="324">
        <f t="shared" si="21"/>
        <v>0</v>
      </c>
      <c r="S101" s="326"/>
      <c r="T101" s="326"/>
      <c r="U101" s="298">
        <f t="shared" si="22"/>
        <v>0</v>
      </c>
      <c r="V101" s="326"/>
      <c r="W101" s="333"/>
      <c r="X101" s="60"/>
      <c r="Z101" s="292"/>
    </row>
    <row r="102" spans="1:26" s="2" customFormat="1" ht="12.75" customHeight="1">
      <c r="A102" s="29" t="s">
        <v>306</v>
      </c>
      <c r="B102" s="30" t="s">
        <v>296</v>
      </c>
      <c r="C102" s="30" t="s">
        <v>190</v>
      </c>
      <c r="D102" s="30" t="s">
        <v>166</v>
      </c>
      <c r="E102" s="16" t="s">
        <v>307</v>
      </c>
      <c r="F102" s="16">
        <f>G102+H102</f>
        <v>758640</v>
      </c>
      <c r="G102" s="16">
        <v>758640</v>
      </c>
      <c r="H102" s="16">
        <v>0</v>
      </c>
      <c r="I102" s="16"/>
      <c r="J102" s="16"/>
      <c r="K102" s="16"/>
      <c r="L102" s="326"/>
      <c r="M102" s="326"/>
      <c r="N102" s="326"/>
      <c r="O102" s="20">
        <f t="shared" si="20"/>
        <v>0</v>
      </c>
      <c r="P102" s="20">
        <f t="shared" si="20"/>
        <v>0</v>
      </c>
      <c r="Q102" s="20">
        <f t="shared" si="20"/>
        <v>0</v>
      </c>
      <c r="R102" s="324">
        <f t="shared" si="21"/>
        <v>0</v>
      </c>
      <c r="S102" s="326"/>
      <c r="T102" s="326"/>
      <c r="U102" s="298">
        <f t="shared" si="22"/>
        <v>0</v>
      </c>
      <c r="V102" s="326"/>
      <c r="W102" s="333"/>
      <c r="X102" s="60"/>
      <c r="Z102" s="292"/>
    </row>
    <row r="103" spans="1:26" s="2" customFormat="1" ht="12.75" customHeight="1">
      <c r="A103" s="29" t="s">
        <v>308</v>
      </c>
      <c r="B103" s="30" t="s">
        <v>296</v>
      </c>
      <c r="C103" s="30" t="s">
        <v>190</v>
      </c>
      <c r="D103" s="30" t="s">
        <v>190</v>
      </c>
      <c r="E103" s="16" t="s">
        <v>309</v>
      </c>
      <c r="F103" s="16">
        <f>G103+H103</f>
        <v>2650210</v>
      </c>
      <c r="G103" s="16">
        <v>2650210</v>
      </c>
      <c r="H103" s="16">
        <v>0</v>
      </c>
      <c r="I103" s="16">
        <f>J103+K103</f>
        <v>12178900</v>
      </c>
      <c r="J103" s="16">
        <v>0</v>
      </c>
      <c r="K103" s="16">
        <v>12178900</v>
      </c>
      <c r="L103" s="326">
        <f>M103+N103</f>
        <v>10000000</v>
      </c>
      <c r="M103" s="326">
        <v>10000000</v>
      </c>
      <c r="N103" s="326">
        <v>0</v>
      </c>
      <c r="O103" s="20">
        <f t="shared" si="20"/>
        <v>-2178900</v>
      </c>
      <c r="P103" s="20">
        <f t="shared" si="20"/>
        <v>10000000</v>
      </c>
      <c r="Q103" s="20">
        <f t="shared" si="20"/>
        <v>-12178900</v>
      </c>
      <c r="R103" s="324">
        <f t="shared" si="21"/>
        <v>10000000</v>
      </c>
      <c r="S103" s="326">
        <v>10000000</v>
      </c>
      <c r="T103" s="326"/>
      <c r="U103" s="298">
        <f t="shared" si="22"/>
        <v>10000000</v>
      </c>
      <c r="V103" s="326">
        <v>10000000</v>
      </c>
      <c r="W103" s="333"/>
      <c r="X103" s="60"/>
      <c r="Z103" s="292"/>
    </row>
    <row r="104" spans="1:26" s="2" customFormat="1" ht="17.25" customHeight="1">
      <c r="A104" s="275">
        <v>2930</v>
      </c>
      <c r="B104" s="275" t="s">
        <v>224</v>
      </c>
      <c r="C104" s="275" t="s">
        <v>172</v>
      </c>
      <c r="D104" s="275">
        <v>0</v>
      </c>
      <c r="E104" s="283" t="s">
        <v>784</v>
      </c>
      <c r="F104" s="316">
        <f>F106+F107</f>
        <v>320000</v>
      </c>
      <c r="G104" s="316">
        <f>G106+G107</f>
        <v>320000</v>
      </c>
      <c r="H104" s="16">
        <f>H106+H107</f>
        <v>0</v>
      </c>
      <c r="I104" s="16"/>
      <c r="J104" s="16"/>
      <c r="K104" s="16"/>
      <c r="L104" s="326"/>
      <c r="M104" s="326"/>
      <c r="N104" s="326"/>
      <c r="O104" s="20">
        <f t="shared" si="20"/>
        <v>0</v>
      </c>
      <c r="P104" s="20">
        <f t="shared" si="20"/>
        <v>0</v>
      </c>
      <c r="Q104" s="20">
        <f t="shared" si="20"/>
        <v>0</v>
      </c>
      <c r="R104" s="324">
        <f t="shared" si="21"/>
        <v>0</v>
      </c>
      <c r="S104" s="326"/>
      <c r="T104" s="326"/>
      <c r="U104" s="298">
        <f t="shared" si="22"/>
        <v>0</v>
      </c>
      <c r="V104" s="326"/>
      <c r="W104" s="333"/>
      <c r="X104" s="60"/>
      <c r="Z104" s="292"/>
    </row>
    <row r="105" spans="1:26" s="2" customFormat="1" ht="12.75" customHeight="1">
      <c r="A105" s="275"/>
      <c r="B105" s="275"/>
      <c r="C105" s="275"/>
      <c r="D105" s="275"/>
      <c r="E105" s="272" t="s">
        <v>772</v>
      </c>
      <c r="F105" s="16"/>
      <c r="G105" s="16"/>
      <c r="H105" s="16"/>
      <c r="I105" s="16"/>
      <c r="J105" s="16"/>
      <c r="K105" s="16"/>
      <c r="L105" s="326"/>
      <c r="M105" s="326"/>
      <c r="N105" s="326"/>
      <c r="O105" s="20">
        <f t="shared" si="20"/>
        <v>0</v>
      </c>
      <c r="P105" s="20">
        <f t="shared" si="20"/>
        <v>0</v>
      </c>
      <c r="Q105" s="20">
        <f t="shared" si="20"/>
        <v>0</v>
      </c>
      <c r="R105" s="324">
        <f t="shared" si="21"/>
        <v>0</v>
      </c>
      <c r="S105" s="326"/>
      <c r="T105" s="326"/>
      <c r="U105" s="298">
        <f t="shared" si="22"/>
        <v>0</v>
      </c>
      <c r="V105" s="326"/>
      <c r="W105" s="333"/>
      <c r="X105" s="60"/>
      <c r="Z105" s="292"/>
    </row>
    <row r="106" spans="1:26" s="2" customFormat="1" ht="15" customHeight="1">
      <c r="A106" s="275">
        <v>2931</v>
      </c>
      <c r="B106" s="275" t="s">
        <v>224</v>
      </c>
      <c r="C106" s="275" t="s">
        <v>172</v>
      </c>
      <c r="D106" s="275">
        <v>1</v>
      </c>
      <c r="E106" s="272" t="s">
        <v>785</v>
      </c>
      <c r="F106" s="16">
        <f>G106+H106</f>
        <v>70000</v>
      </c>
      <c r="G106" s="16">
        <v>70000</v>
      </c>
      <c r="H106" s="16">
        <v>0</v>
      </c>
      <c r="I106" s="16"/>
      <c r="J106" s="16"/>
      <c r="K106" s="16"/>
      <c r="L106" s="326"/>
      <c r="M106" s="326"/>
      <c r="N106" s="326"/>
      <c r="O106" s="20">
        <f t="shared" si="20"/>
        <v>0</v>
      </c>
      <c r="P106" s="20">
        <f t="shared" si="20"/>
        <v>0</v>
      </c>
      <c r="Q106" s="20">
        <f t="shared" si="20"/>
        <v>0</v>
      </c>
      <c r="R106" s="324">
        <f t="shared" si="21"/>
        <v>0</v>
      </c>
      <c r="S106" s="326"/>
      <c r="T106" s="326"/>
      <c r="U106" s="298">
        <f t="shared" si="22"/>
        <v>0</v>
      </c>
      <c r="V106" s="326"/>
      <c r="W106" s="333"/>
      <c r="X106" s="60"/>
      <c r="Z106" s="292"/>
    </row>
    <row r="107" spans="1:26" s="2" customFormat="1" ht="12.75" customHeight="1">
      <c r="A107" s="275">
        <v>2932</v>
      </c>
      <c r="B107" s="275" t="s">
        <v>224</v>
      </c>
      <c r="C107" s="275" t="s">
        <v>172</v>
      </c>
      <c r="D107" s="275">
        <v>2</v>
      </c>
      <c r="E107" s="272" t="s">
        <v>786</v>
      </c>
      <c r="F107" s="16">
        <f>G107+H107</f>
        <v>250000</v>
      </c>
      <c r="G107" s="16">
        <v>250000</v>
      </c>
      <c r="H107" s="16">
        <v>0</v>
      </c>
      <c r="I107" s="16"/>
      <c r="J107" s="16"/>
      <c r="K107" s="16"/>
      <c r="L107" s="326"/>
      <c r="M107" s="326"/>
      <c r="N107" s="326"/>
      <c r="O107" s="20">
        <f t="shared" si="20"/>
        <v>0</v>
      </c>
      <c r="P107" s="20">
        <f t="shared" si="20"/>
        <v>0</v>
      </c>
      <c r="Q107" s="20">
        <f t="shared" si="20"/>
        <v>0</v>
      </c>
      <c r="R107" s="324">
        <f t="shared" si="21"/>
        <v>0</v>
      </c>
      <c r="S107" s="326"/>
      <c r="T107" s="326"/>
      <c r="U107" s="298">
        <f t="shared" si="22"/>
        <v>0</v>
      </c>
      <c r="V107" s="326"/>
      <c r="W107" s="333"/>
      <c r="X107" s="60"/>
      <c r="Z107" s="292"/>
    </row>
    <row r="108" spans="1:26" s="2" customFormat="1" ht="12.75" customHeight="1">
      <c r="A108" s="275">
        <v>2940</v>
      </c>
      <c r="B108" s="275" t="s">
        <v>224</v>
      </c>
      <c r="C108" s="275" t="s">
        <v>206</v>
      </c>
      <c r="D108" s="275">
        <v>0</v>
      </c>
      <c r="E108" s="283" t="s">
        <v>787</v>
      </c>
      <c r="F108" s="316">
        <f>F110</f>
        <v>5194000</v>
      </c>
      <c r="G108" s="316">
        <f>G110</f>
        <v>5194000</v>
      </c>
      <c r="H108" s="316">
        <f>H110</f>
        <v>0</v>
      </c>
      <c r="I108" s="16"/>
      <c r="J108" s="16"/>
      <c r="K108" s="16"/>
      <c r="L108" s="326"/>
      <c r="M108" s="326"/>
      <c r="N108" s="326"/>
      <c r="O108" s="20">
        <f t="shared" si="20"/>
        <v>0</v>
      </c>
      <c r="P108" s="20">
        <f t="shared" si="20"/>
        <v>0</v>
      </c>
      <c r="Q108" s="20">
        <f t="shared" si="20"/>
        <v>0</v>
      </c>
      <c r="R108" s="324">
        <f t="shared" si="21"/>
        <v>0</v>
      </c>
      <c r="S108" s="326"/>
      <c r="T108" s="326"/>
      <c r="U108" s="298">
        <f t="shared" si="22"/>
        <v>0</v>
      </c>
      <c r="V108" s="326"/>
      <c r="W108" s="333"/>
      <c r="X108" s="60"/>
      <c r="Z108" s="292"/>
    </row>
    <row r="109" spans="1:26" s="2" customFormat="1" ht="12.75" customHeight="1">
      <c r="A109" s="275"/>
      <c r="B109" s="275"/>
      <c r="C109" s="275"/>
      <c r="D109" s="275"/>
      <c r="E109" s="272" t="s">
        <v>772</v>
      </c>
      <c r="F109" s="16"/>
      <c r="G109" s="16"/>
      <c r="H109" s="16"/>
      <c r="I109" s="16"/>
      <c r="J109" s="16"/>
      <c r="K109" s="16"/>
      <c r="L109" s="326"/>
      <c r="M109" s="326"/>
      <c r="N109" s="326"/>
      <c r="O109" s="20">
        <f t="shared" si="20"/>
        <v>0</v>
      </c>
      <c r="P109" s="20">
        <f t="shared" si="20"/>
        <v>0</v>
      </c>
      <c r="Q109" s="20">
        <f t="shared" si="20"/>
        <v>0</v>
      </c>
      <c r="R109" s="324">
        <f t="shared" si="21"/>
        <v>0</v>
      </c>
      <c r="S109" s="326"/>
      <c r="T109" s="326"/>
      <c r="U109" s="298">
        <f t="shared" si="22"/>
        <v>0</v>
      </c>
      <c r="V109" s="326"/>
      <c r="W109" s="333"/>
      <c r="X109" s="60"/>
      <c r="Z109" s="292"/>
    </row>
    <row r="110" spans="1:26" s="2" customFormat="1" ht="12.75" customHeight="1">
      <c r="A110" s="275">
        <v>2941</v>
      </c>
      <c r="B110" s="275" t="s">
        <v>224</v>
      </c>
      <c r="C110" s="275" t="s">
        <v>206</v>
      </c>
      <c r="D110" s="275">
        <v>1</v>
      </c>
      <c r="E110" s="272" t="s">
        <v>788</v>
      </c>
      <c r="F110" s="16">
        <f>G110+H110</f>
        <v>5194000</v>
      </c>
      <c r="G110" s="16">
        <v>5194000</v>
      </c>
      <c r="H110" s="16">
        <v>0</v>
      </c>
      <c r="I110" s="16"/>
      <c r="J110" s="16"/>
      <c r="K110" s="16"/>
      <c r="L110" s="326"/>
      <c r="M110" s="326"/>
      <c r="N110" s="326"/>
      <c r="O110" s="20">
        <f t="shared" si="20"/>
        <v>0</v>
      </c>
      <c r="P110" s="20">
        <f t="shared" si="20"/>
        <v>0</v>
      </c>
      <c r="Q110" s="20">
        <f t="shared" si="20"/>
        <v>0</v>
      </c>
      <c r="R110" s="324">
        <f t="shared" si="21"/>
        <v>0</v>
      </c>
      <c r="S110" s="326"/>
      <c r="T110" s="326"/>
      <c r="U110" s="298">
        <f t="shared" si="22"/>
        <v>0</v>
      </c>
      <c r="V110" s="326"/>
      <c r="W110" s="333"/>
      <c r="X110" s="60"/>
      <c r="Z110" s="292"/>
    </row>
    <row r="111" spans="1:256" s="5" customFormat="1" ht="28.5" customHeight="1">
      <c r="A111" s="12" t="s">
        <v>310</v>
      </c>
      <c r="B111" s="9" t="s">
        <v>296</v>
      </c>
      <c r="C111" s="9" t="s">
        <v>179</v>
      </c>
      <c r="D111" s="9" t="s">
        <v>163</v>
      </c>
      <c r="E111" s="31" t="s">
        <v>311</v>
      </c>
      <c r="F111" s="31">
        <f aca="true" t="shared" si="29" ref="F111:N111">F113</f>
        <v>222588266</v>
      </c>
      <c r="G111" s="31">
        <f t="shared" si="29"/>
        <v>169304575</v>
      </c>
      <c r="H111" s="31">
        <f t="shared" si="29"/>
        <v>53283691</v>
      </c>
      <c r="I111" s="31">
        <f t="shared" si="29"/>
        <v>283106440</v>
      </c>
      <c r="J111" s="31">
        <f t="shared" si="29"/>
        <v>213437200</v>
      </c>
      <c r="K111" s="31">
        <f t="shared" si="29"/>
        <v>69669240</v>
      </c>
      <c r="L111" s="322">
        <f t="shared" si="29"/>
        <v>217413900</v>
      </c>
      <c r="M111" s="322">
        <f t="shared" si="29"/>
        <v>217413900</v>
      </c>
      <c r="N111" s="322">
        <f t="shared" si="29"/>
        <v>0</v>
      </c>
      <c r="O111" s="297">
        <f t="shared" si="20"/>
        <v>-65692540</v>
      </c>
      <c r="P111" s="297">
        <f t="shared" si="20"/>
        <v>3976700</v>
      </c>
      <c r="Q111" s="297">
        <f t="shared" si="20"/>
        <v>-69669240</v>
      </c>
      <c r="R111" s="324">
        <f t="shared" si="21"/>
        <v>227413900</v>
      </c>
      <c r="S111" s="322">
        <f>S113</f>
        <v>227413900</v>
      </c>
      <c r="T111" s="322">
        <f>T113</f>
        <v>0</v>
      </c>
      <c r="U111" s="298">
        <f t="shared" si="22"/>
        <v>258249500</v>
      </c>
      <c r="V111" s="322">
        <f>V113</f>
        <v>233249500</v>
      </c>
      <c r="W111" s="322">
        <f>W113</f>
        <v>25000000</v>
      </c>
      <c r="X111" s="60"/>
      <c r="Y111" s="293"/>
      <c r="Z111" s="294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  <c r="DG111" s="293"/>
      <c r="DH111" s="293"/>
      <c r="DI111" s="293"/>
      <c r="DJ111" s="293"/>
      <c r="DK111" s="293"/>
      <c r="DL111" s="293"/>
      <c r="DM111" s="293"/>
      <c r="DN111" s="293"/>
      <c r="DO111" s="293"/>
      <c r="DP111" s="293"/>
      <c r="DQ111" s="293"/>
      <c r="DR111" s="293"/>
      <c r="DS111" s="293"/>
      <c r="DT111" s="293"/>
      <c r="DU111" s="293"/>
      <c r="DV111" s="293"/>
      <c r="DW111" s="293"/>
      <c r="DX111" s="293"/>
      <c r="DY111" s="293"/>
      <c r="DZ111" s="293"/>
      <c r="EA111" s="293"/>
      <c r="EB111" s="293"/>
      <c r="EC111" s="293"/>
      <c r="ED111" s="293"/>
      <c r="EE111" s="293"/>
      <c r="EF111" s="293"/>
      <c r="EG111" s="293"/>
      <c r="EH111" s="293"/>
      <c r="EI111" s="293"/>
      <c r="EJ111" s="293"/>
      <c r="EK111" s="293"/>
      <c r="EL111" s="293"/>
      <c r="EM111" s="293"/>
      <c r="EN111" s="293"/>
      <c r="EO111" s="293"/>
      <c r="EP111" s="293"/>
      <c r="EQ111" s="293"/>
      <c r="ER111" s="293"/>
      <c r="ES111" s="293"/>
      <c r="ET111" s="293"/>
      <c r="EU111" s="293"/>
      <c r="EV111" s="293"/>
      <c r="EW111" s="293"/>
      <c r="EX111" s="293"/>
      <c r="EY111" s="293"/>
      <c r="EZ111" s="293"/>
      <c r="FA111" s="293"/>
      <c r="FB111" s="293"/>
      <c r="FC111" s="293"/>
      <c r="FD111" s="293"/>
      <c r="FE111" s="293"/>
      <c r="FF111" s="293"/>
      <c r="FG111" s="293"/>
      <c r="FH111" s="293"/>
      <c r="FI111" s="293"/>
      <c r="FJ111" s="293"/>
      <c r="FK111" s="293"/>
      <c r="FL111" s="293"/>
      <c r="FM111" s="293"/>
      <c r="FN111" s="293"/>
      <c r="FO111" s="293"/>
      <c r="FP111" s="293"/>
      <c r="FQ111" s="293"/>
      <c r="FR111" s="293"/>
      <c r="FS111" s="293"/>
      <c r="FT111" s="293"/>
      <c r="FU111" s="293"/>
      <c r="FV111" s="293"/>
      <c r="FW111" s="293"/>
      <c r="FX111" s="293"/>
      <c r="FY111" s="293"/>
      <c r="FZ111" s="293"/>
      <c r="GA111" s="293"/>
      <c r="GB111" s="293"/>
      <c r="GC111" s="293"/>
      <c r="GD111" s="293"/>
      <c r="GE111" s="293"/>
      <c r="GF111" s="293"/>
      <c r="GG111" s="293"/>
      <c r="GH111" s="293"/>
      <c r="GI111" s="293"/>
      <c r="GJ111" s="293"/>
      <c r="GK111" s="293"/>
      <c r="GL111" s="293"/>
      <c r="GM111" s="293"/>
      <c r="GN111" s="293"/>
      <c r="GO111" s="293"/>
      <c r="GP111" s="293"/>
      <c r="GQ111" s="293"/>
      <c r="GR111" s="293"/>
      <c r="GS111" s="293"/>
      <c r="GT111" s="293"/>
      <c r="GU111" s="293"/>
      <c r="GV111" s="293"/>
      <c r="GW111" s="293"/>
      <c r="GX111" s="293"/>
      <c r="GY111" s="293"/>
      <c r="GZ111" s="293"/>
      <c r="HA111" s="293"/>
      <c r="HB111" s="293"/>
      <c r="HC111" s="293"/>
      <c r="HD111" s="293"/>
      <c r="HE111" s="293"/>
      <c r="HF111" s="293"/>
      <c r="HG111" s="293"/>
      <c r="HH111" s="293"/>
      <c r="HI111" s="293"/>
      <c r="HJ111" s="293"/>
      <c r="HK111" s="293"/>
      <c r="HL111" s="293"/>
      <c r="HM111" s="293"/>
      <c r="HN111" s="293"/>
      <c r="HO111" s="293"/>
      <c r="HP111" s="293"/>
      <c r="HQ111" s="293"/>
      <c r="HR111" s="293"/>
      <c r="HS111" s="293"/>
      <c r="HT111" s="293"/>
      <c r="HU111" s="293"/>
      <c r="HV111" s="293"/>
      <c r="HW111" s="293"/>
      <c r="HX111" s="293"/>
      <c r="HY111" s="293"/>
      <c r="HZ111" s="293"/>
      <c r="IA111" s="293"/>
      <c r="IB111" s="293"/>
      <c r="IC111" s="293"/>
      <c r="ID111" s="293"/>
      <c r="IE111" s="293"/>
      <c r="IF111" s="293"/>
      <c r="IG111" s="293"/>
      <c r="IH111" s="293"/>
      <c r="II111" s="293"/>
      <c r="IJ111" s="293"/>
      <c r="IK111" s="293"/>
      <c r="IL111" s="293"/>
      <c r="IM111" s="293"/>
      <c r="IN111" s="293"/>
      <c r="IO111" s="293"/>
      <c r="IP111" s="293"/>
      <c r="IQ111" s="293"/>
      <c r="IR111" s="293"/>
      <c r="IS111" s="293"/>
      <c r="IT111" s="293"/>
      <c r="IU111" s="293"/>
      <c r="IV111" s="293"/>
    </row>
    <row r="112" spans="1:26" s="2" customFormat="1" ht="12.75" customHeight="1">
      <c r="A112" s="29"/>
      <c r="B112" s="30"/>
      <c r="C112" s="30"/>
      <c r="D112" s="30"/>
      <c r="E112" s="16" t="s">
        <v>168</v>
      </c>
      <c r="F112" s="16"/>
      <c r="G112" s="16"/>
      <c r="H112" s="16"/>
      <c r="I112" s="16"/>
      <c r="J112" s="16"/>
      <c r="K112" s="16"/>
      <c r="L112" s="326"/>
      <c r="M112" s="326"/>
      <c r="N112" s="326"/>
      <c r="O112" s="20">
        <f t="shared" si="20"/>
        <v>0</v>
      </c>
      <c r="P112" s="20">
        <f t="shared" si="20"/>
        <v>0</v>
      </c>
      <c r="Q112" s="20">
        <f t="shared" si="20"/>
        <v>0</v>
      </c>
      <c r="R112" s="324">
        <f t="shared" si="21"/>
        <v>0</v>
      </c>
      <c r="S112" s="326"/>
      <c r="T112" s="326"/>
      <c r="U112" s="298">
        <f t="shared" si="22"/>
        <v>0</v>
      </c>
      <c r="V112" s="326"/>
      <c r="W112" s="333"/>
      <c r="X112" s="60"/>
      <c r="Z112" s="292"/>
    </row>
    <row r="113" spans="1:26" s="2" customFormat="1" ht="12.75" customHeight="1">
      <c r="A113" s="29" t="s">
        <v>312</v>
      </c>
      <c r="B113" s="30" t="s">
        <v>296</v>
      </c>
      <c r="C113" s="30" t="s">
        <v>179</v>
      </c>
      <c r="D113" s="30" t="s">
        <v>166</v>
      </c>
      <c r="E113" s="16" t="s">
        <v>313</v>
      </c>
      <c r="F113" s="16">
        <f>G113+H113</f>
        <v>222588266</v>
      </c>
      <c r="G113" s="16">
        <v>169304575</v>
      </c>
      <c r="H113" s="16">
        <v>53283691</v>
      </c>
      <c r="I113" s="16">
        <f>J113+K113</f>
        <v>283106440</v>
      </c>
      <c r="J113" s="16">
        <v>213437200</v>
      </c>
      <c r="K113" s="16">
        <v>69669240</v>
      </c>
      <c r="L113" s="326">
        <f>M113+N113</f>
        <v>217413900</v>
      </c>
      <c r="M113" s="326">
        <v>217413900</v>
      </c>
      <c r="N113" s="326">
        <v>0</v>
      </c>
      <c r="O113" s="20">
        <f t="shared" si="20"/>
        <v>-65692540</v>
      </c>
      <c r="P113" s="20">
        <f t="shared" si="20"/>
        <v>3976700</v>
      </c>
      <c r="Q113" s="20">
        <f t="shared" si="20"/>
        <v>-69669240</v>
      </c>
      <c r="R113" s="324">
        <f t="shared" si="21"/>
        <v>227413900</v>
      </c>
      <c r="S113" s="326">
        <v>227413900</v>
      </c>
      <c r="T113" s="326"/>
      <c r="U113" s="298">
        <f t="shared" si="22"/>
        <v>258249500</v>
      </c>
      <c r="V113" s="326">
        <v>233249500</v>
      </c>
      <c r="W113" s="333">
        <v>25000000</v>
      </c>
      <c r="X113" s="60"/>
      <c r="Z113" s="292"/>
    </row>
    <row r="114" spans="1:256" s="5" customFormat="1" ht="28.5" customHeight="1">
      <c r="A114" s="275">
        <v>2980</v>
      </c>
      <c r="B114" s="275" t="s">
        <v>224</v>
      </c>
      <c r="C114" s="275" t="s">
        <v>789</v>
      </c>
      <c r="D114" s="275" t="s">
        <v>163</v>
      </c>
      <c r="E114" s="283" t="s">
        <v>790</v>
      </c>
      <c r="F114" s="31">
        <f>F116</f>
        <v>87009478.8</v>
      </c>
      <c r="G114" s="31">
        <f>G116</f>
        <v>3695890</v>
      </c>
      <c r="H114" s="31">
        <f>H116</f>
        <v>83313588.8</v>
      </c>
      <c r="I114" s="31"/>
      <c r="J114" s="31"/>
      <c r="K114" s="31"/>
      <c r="L114" s="324"/>
      <c r="M114" s="324"/>
      <c r="N114" s="324"/>
      <c r="O114" s="20">
        <f t="shared" si="20"/>
        <v>0</v>
      </c>
      <c r="P114" s="20">
        <f t="shared" si="20"/>
        <v>0</v>
      </c>
      <c r="Q114" s="20">
        <f t="shared" si="20"/>
        <v>0</v>
      </c>
      <c r="R114" s="324">
        <f t="shared" si="21"/>
        <v>0</v>
      </c>
      <c r="S114" s="324"/>
      <c r="T114" s="324"/>
      <c r="U114" s="298">
        <f t="shared" si="22"/>
        <v>0</v>
      </c>
      <c r="V114" s="324"/>
      <c r="W114" s="331"/>
      <c r="X114" s="60"/>
      <c r="Y114" s="293"/>
      <c r="Z114" s="294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93"/>
      <c r="BV114" s="293"/>
      <c r="BW114" s="293"/>
      <c r="BX114" s="293"/>
      <c r="BY114" s="293"/>
      <c r="BZ114" s="293"/>
      <c r="CA114" s="293"/>
      <c r="CB114" s="293"/>
      <c r="CC114" s="293"/>
      <c r="CD114" s="293"/>
      <c r="CE114" s="293"/>
      <c r="CF114" s="293"/>
      <c r="CG114" s="293"/>
      <c r="CH114" s="293"/>
      <c r="CI114" s="293"/>
      <c r="CJ114" s="293"/>
      <c r="CK114" s="293"/>
      <c r="CL114" s="293"/>
      <c r="CM114" s="293"/>
      <c r="CN114" s="293"/>
      <c r="CO114" s="293"/>
      <c r="CP114" s="293"/>
      <c r="CQ114" s="293"/>
      <c r="CR114" s="293"/>
      <c r="CS114" s="293"/>
      <c r="CT114" s="293"/>
      <c r="CU114" s="293"/>
      <c r="CV114" s="293"/>
      <c r="CW114" s="293"/>
      <c r="CX114" s="293"/>
      <c r="CY114" s="293"/>
      <c r="CZ114" s="293"/>
      <c r="DA114" s="293"/>
      <c r="DB114" s="293"/>
      <c r="DC114" s="293"/>
      <c r="DD114" s="293"/>
      <c r="DE114" s="293"/>
      <c r="DF114" s="293"/>
      <c r="DG114" s="293"/>
      <c r="DH114" s="293"/>
      <c r="DI114" s="293"/>
      <c r="DJ114" s="293"/>
      <c r="DK114" s="293"/>
      <c r="DL114" s="293"/>
      <c r="DM114" s="293"/>
      <c r="DN114" s="293"/>
      <c r="DO114" s="293"/>
      <c r="DP114" s="293"/>
      <c r="DQ114" s="293"/>
      <c r="DR114" s="293"/>
      <c r="DS114" s="293"/>
      <c r="DT114" s="293"/>
      <c r="DU114" s="293"/>
      <c r="DV114" s="293"/>
      <c r="DW114" s="293"/>
      <c r="DX114" s="293"/>
      <c r="DY114" s="293"/>
      <c r="DZ114" s="293"/>
      <c r="EA114" s="293"/>
      <c r="EB114" s="293"/>
      <c r="EC114" s="293"/>
      <c r="ED114" s="293"/>
      <c r="EE114" s="293"/>
      <c r="EF114" s="293"/>
      <c r="EG114" s="293"/>
      <c r="EH114" s="293"/>
      <c r="EI114" s="293"/>
      <c r="EJ114" s="293"/>
      <c r="EK114" s="293"/>
      <c r="EL114" s="293"/>
      <c r="EM114" s="293"/>
      <c r="EN114" s="293"/>
      <c r="EO114" s="293"/>
      <c r="EP114" s="293"/>
      <c r="EQ114" s="293"/>
      <c r="ER114" s="293"/>
      <c r="ES114" s="293"/>
      <c r="ET114" s="293"/>
      <c r="EU114" s="293"/>
      <c r="EV114" s="293"/>
      <c r="EW114" s="293"/>
      <c r="EX114" s="293"/>
      <c r="EY114" s="293"/>
      <c r="EZ114" s="293"/>
      <c r="FA114" s="293"/>
      <c r="FB114" s="293"/>
      <c r="FC114" s="293"/>
      <c r="FD114" s="293"/>
      <c r="FE114" s="293"/>
      <c r="FF114" s="293"/>
      <c r="FG114" s="293"/>
      <c r="FH114" s="293"/>
      <c r="FI114" s="293"/>
      <c r="FJ114" s="293"/>
      <c r="FK114" s="293"/>
      <c r="FL114" s="293"/>
      <c r="FM114" s="293"/>
      <c r="FN114" s="293"/>
      <c r="FO114" s="293"/>
      <c r="FP114" s="293"/>
      <c r="FQ114" s="293"/>
      <c r="FR114" s="293"/>
      <c r="FS114" s="293"/>
      <c r="FT114" s="293"/>
      <c r="FU114" s="293"/>
      <c r="FV114" s="293"/>
      <c r="FW114" s="293"/>
      <c r="FX114" s="293"/>
      <c r="FY114" s="293"/>
      <c r="FZ114" s="293"/>
      <c r="GA114" s="293"/>
      <c r="GB114" s="293"/>
      <c r="GC114" s="293"/>
      <c r="GD114" s="293"/>
      <c r="GE114" s="293"/>
      <c r="GF114" s="293"/>
      <c r="GG114" s="293"/>
      <c r="GH114" s="293"/>
      <c r="GI114" s="293"/>
      <c r="GJ114" s="293"/>
      <c r="GK114" s="293"/>
      <c r="GL114" s="293"/>
      <c r="GM114" s="293"/>
      <c r="GN114" s="293"/>
      <c r="GO114" s="293"/>
      <c r="GP114" s="293"/>
      <c r="GQ114" s="293"/>
      <c r="GR114" s="293"/>
      <c r="GS114" s="293"/>
      <c r="GT114" s="293"/>
      <c r="GU114" s="293"/>
      <c r="GV114" s="293"/>
      <c r="GW114" s="293"/>
      <c r="GX114" s="293"/>
      <c r="GY114" s="293"/>
      <c r="GZ114" s="293"/>
      <c r="HA114" s="293"/>
      <c r="HB114" s="293"/>
      <c r="HC114" s="293"/>
      <c r="HD114" s="293"/>
      <c r="HE114" s="293"/>
      <c r="HF114" s="293"/>
      <c r="HG114" s="293"/>
      <c r="HH114" s="293"/>
      <c r="HI114" s="293"/>
      <c r="HJ114" s="293"/>
      <c r="HK114" s="293"/>
      <c r="HL114" s="293"/>
      <c r="HM114" s="293"/>
      <c r="HN114" s="293"/>
      <c r="HO114" s="293"/>
      <c r="HP114" s="293"/>
      <c r="HQ114" s="293"/>
      <c r="HR114" s="293"/>
      <c r="HS114" s="293"/>
      <c r="HT114" s="293"/>
      <c r="HU114" s="293"/>
      <c r="HV114" s="293"/>
      <c r="HW114" s="293"/>
      <c r="HX114" s="293"/>
      <c r="HY114" s="293"/>
      <c r="HZ114" s="293"/>
      <c r="IA114" s="293"/>
      <c r="IB114" s="293"/>
      <c r="IC114" s="293"/>
      <c r="ID114" s="293"/>
      <c r="IE114" s="293"/>
      <c r="IF114" s="293"/>
      <c r="IG114" s="293"/>
      <c r="IH114" s="293"/>
      <c r="II114" s="293"/>
      <c r="IJ114" s="293"/>
      <c r="IK114" s="293"/>
      <c r="IL114" s="293"/>
      <c r="IM114" s="293"/>
      <c r="IN114" s="293"/>
      <c r="IO114" s="293"/>
      <c r="IP114" s="293"/>
      <c r="IQ114" s="293"/>
      <c r="IR114" s="293"/>
      <c r="IS114" s="293"/>
      <c r="IT114" s="293"/>
      <c r="IU114" s="293"/>
      <c r="IV114" s="293"/>
    </row>
    <row r="115" spans="1:26" s="2" customFormat="1" ht="12.75" customHeight="1">
      <c r="A115" s="275"/>
      <c r="B115" s="275"/>
      <c r="C115" s="275"/>
      <c r="D115" s="275"/>
      <c r="E115" s="272" t="s">
        <v>772</v>
      </c>
      <c r="F115" s="16"/>
      <c r="G115" s="16"/>
      <c r="H115" s="16"/>
      <c r="I115" s="16"/>
      <c r="J115" s="16"/>
      <c r="K115" s="16"/>
      <c r="L115" s="326"/>
      <c r="M115" s="326"/>
      <c r="N115" s="326"/>
      <c r="O115" s="20">
        <f t="shared" si="20"/>
        <v>0</v>
      </c>
      <c r="P115" s="20">
        <f t="shared" si="20"/>
        <v>0</v>
      </c>
      <c r="Q115" s="20">
        <f t="shared" si="20"/>
        <v>0</v>
      </c>
      <c r="R115" s="324">
        <f t="shared" si="21"/>
        <v>0</v>
      </c>
      <c r="S115" s="326"/>
      <c r="T115" s="326"/>
      <c r="U115" s="298">
        <f t="shared" si="22"/>
        <v>0</v>
      </c>
      <c r="V115" s="326"/>
      <c r="W115" s="333"/>
      <c r="X115" s="60"/>
      <c r="Z115" s="292"/>
    </row>
    <row r="116" spans="1:26" s="2" customFormat="1" ht="12.75" customHeight="1">
      <c r="A116" s="275">
        <v>2981</v>
      </c>
      <c r="B116" s="275" t="s">
        <v>224</v>
      </c>
      <c r="C116" s="275" t="s">
        <v>789</v>
      </c>
      <c r="D116" s="275" t="s">
        <v>166</v>
      </c>
      <c r="E116" s="272" t="s">
        <v>790</v>
      </c>
      <c r="F116" s="16">
        <f>G116+H116</f>
        <v>87009478.8</v>
      </c>
      <c r="G116" s="16">
        <v>3695890</v>
      </c>
      <c r="H116" s="16">
        <v>83313588.8</v>
      </c>
      <c r="I116" s="16"/>
      <c r="J116" s="16"/>
      <c r="K116" s="16"/>
      <c r="L116" s="326"/>
      <c r="M116" s="326"/>
      <c r="N116" s="326"/>
      <c r="O116" s="20">
        <f t="shared" si="20"/>
        <v>0</v>
      </c>
      <c r="P116" s="20">
        <f t="shared" si="20"/>
        <v>0</v>
      </c>
      <c r="Q116" s="20">
        <f t="shared" si="20"/>
        <v>0</v>
      </c>
      <c r="R116" s="324">
        <f t="shared" si="21"/>
        <v>0</v>
      </c>
      <c r="S116" s="326"/>
      <c r="T116" s="326"/>
      <c r="U116" s="298">
        <f t="shared" si="22"/>
        <v>0</v>
      </c>
      <c r="V116" s="326"/>
      <c r="W116" s="333"/>
      <c r="X116" s="60"/>
      <c r="Z116" s="292"/>
    </row>
    <row r="117" spans="1:26" s="2" customFormat="1" ht="12.75" customHeight="1">
      <c r="A117" s="29" t="s">
        <v>317</v>
      </c>
      <c r="B117" s="30" t="s">
        <v>318</v>
      </c>
      <c r="C117" s="30" t="s">
        <v>163</v>
      </c>
      <c r="D117" s="30" t="s">
        <v>163</v>
      </c>
      <c r="E117" s="299" t="s">
        <v>319</v>
      </c>
      <c r="F117" s="299">
        <f aca="true" t="shared" si="30" ref="F117:N117">F119</f>
        <v>90300850</v>
      </c>
      <c r="G117" s="299">
        <f t="shared" si="30"/>
        <v>90300850</v>
      </c>
      <c r="H117" s="299">
        <f t="shared" si="30"/>
        <v>0</v>
      </c>
      <c r="I117" s="299">
        <f t="shared" si="30"/>
        <v>44500000</v>
      </c>
      <c r="J117" s="299">
        <f t="shared" si="30"/>
        <v>44500000</v>
      </c>
      <c r="K117" s="299">
        <f t="shared" si="30"/>
        <v>0</v>
      </c>
      <c r="L117" s="327">
        <f t="shared" si="30"/>
        <v>60100000</v>
      </c>
      <c r="M117" s="327">
        <f t="shared" si="30"/>
        <v>60100000</v>
      </c>
      <c r="N117" s="327">
        <f t="shared" si="30"/>
        <v>0</v>
      </c>
      <c r="O117" s="297">
        <f t="shared" si="20"/>
        <v>15600000</v>
      </c>
      <c r="P117" s="297">
        <f t="shared" si="20"/>
        <v>15600000</v>
      </c>
      <c r="Q117" s="297">
        <f t="shared" si="20"/>
        <v>0</v>
      </c>
      <c r="R117" s="324">
        <f t="shared" si="21"/>
        <v>65100000</v>
      </c>
      <c r="S117" s="327">
        <f>S119</f>
        <v>65100000</v>
      </c>
      <c r="T117" s="327">
        <f>T119</f>
        <v>0</v>
      </c>
      <c r="U117" s="298">
        <f t="shared" si="22"/>
        <v>68100000</v>
      </c>
      <c r="V117" s="327">
        <f>V119</f>
        <v>68100000</v>
      </c>
      <c r="W117" s="327">
        <f>W119</f>
        <v>0</v>
      </c>
      <c r="X117" s="60"/>
      <c r="Z117" s="292"/>
    </row>
    <row r="118" spans="1:26" s="2" customFormat="1" ht="12.75" customHeight="1">
      <c r="A118" s="29"/>
      <c r="B118" s="30"/>
      <c r="C118" s="30"/>
      <c r="D118" s="30"/>
      <c r="E118" s="16" t="s">
        <v>5</v>
      </c>
      <c r="F118" s="16"/>
      <c r="G118" s="16"/>
      <c r="H118" s="16"/>
      <c r="I118" s="16"/>
      <c r="J118" s="16"/>
      <c r="K118" s="16"/>
      <c r="L118" s="326"/>
      <c r="M118" s="326"/>
      <c r="N118" s="326"/>
      <c r="O118" s="20">
        <f t="shared" si="20"/>
        <v>0</v>
      </c>
      <c r="P118" s="20">
        <f t="shared" si="20"/>
        <v>0</v>
      </c>
      <c r="Q118" s="20">
        <f t="shared" si="20"/>
        <v>0</v>
      </c>
      <c r="R118" s="324">
        <f t="shared" si="21"/>
        <v>0</v>
      </c>
      <c r="S118" s="326"/>
      <c r="T118" s="326"/>
      <c r="U118" s="298">
        <f t="shared" si="22"/>
        <v>0</v>
      </c>
      <c r="V118" s="326"/>
      <c r="W118" s="333"/>
      <c r="X118" s="60"/>
      <c r="Z118" s="292"/>
    </row>
    <row r="119" spans="1:256" s="5" customFormat="1" ht="28.5" customHeight="1">
      <c r="A119" s="12" t="s">
        <v>326</v>
      </c>
      <c r="B119" s="9" t="s">
        <v>318</v>
      </c>
      <c r="C119" s="9" t="s">
        <v>219</v>
      </c>
      <c r="D119" s="9" t="s">
        <v>163</v>
      </c>
      <c r="E119" s="31" t="s">
        <v>327</v>
      </c>
      <c r="F119" s="31">
        <f aca="true" t="shared" si="31" ref="F119:N119">F121</f>
        <v>90300850</v>
      </c>
      <c r="G119" s="31">
        <f t="shared" si="31"/>
        <v>90300850</v>
      </c>
      <c r="H119" s="31">
        <f t="shared" si="31"/>
        <v>0</v>
      </c>
      <c r="I119" s="31">
        <f t="shared" si="31"/>
        <v>44500000</v>
      </c>
      <c r="J119" s="31">
        <f t="shared" si="31"/>
        <v>44500000</v>
      </c>
      <c r="K119" s="31">
        <f t="shared" si="31"/>
        <v>0</v>
      </c>
      <c r="L119" s="322">
        <f t="shared" si="31"/>
        <v>60100000</v>
      </c>
      <c r="M119" s="322">
        <f t="shared" si="31"/>
        <v>60100000</v>
      </c>
      <c r="N119" s="322">
        <f t="shared" si="31"/>
        <v>0</v>
      </c>
      <c r="O119" s="297">
        <f t="shared" si="20"/>
        <v>15600000</v>
      </c>
      <c r="P119" s="297">
        <f t="shared" si="20"/>
        <v>15600000</v>
      </c>
      <c r="Q119" s="297">
        <f t="shared" si="20"/>
        <v>0</v>
      </c>
      <c r="R119" s="324">
        <f t="shared" si="21"/>
        <v>65100000</v>
      </c>
      <c r="S119" s="322">
        <f>S121</f>
        <v>65100000</v>
      </c>
      <c r="T119" s="322">
        <f>T121</f>
        <v>0</v>
      </c>
      <c r="U119" s="298">
        <f t="shared" si="22"/>
        <v>68100000</v>
      </c>
      <c r="V119" s="322">
        <f>V121</f>
        <v>68100000</v>
      </c>
      <c r="W119" s="322">
        <f>W121</f>
        <v>0</v>
      </c>
      <c r="X119" s="60"/>
      <c r="Y119" s="293"/>
      <c r="Z119" s="294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3"/>
      <c r="BV119" s="293"/>
      <c r="BW119" s="293"/>
      <c r="BX119" s="293"/>
      <c r="BY119" s="293"/>
      <c r="BZ119" s="293"/>
      <c r="CA119" s="293"/>
      <c r="CB119" s="293"/>
      <c r="CC119" s="293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3"/>
      <c r="CP119" s="293"/>
      <c r="CQ119" s="293"/>
      <c r="CR119" s="293"/>
      <c r="CS119" s="293"/>
      <c r="CT119" s="293"/>
      <c r="CU119" s="293"/>
      <c r="CV119" s="293"/>
      <c r="CW119" s="293"/>
      <c r="CX119" s="293"/>
      <c r="CY119" s="293"/>
      <c r="CZ119" s="293"/>
      <c r="DA119" s="293"/>
      <c r="DB119" s="293"/>
      <c r="DC119" s="293"/>
      <c r="DD119" s="293"/>
      <c r="DE119" s="293"/>
      <c r="DF119" s="293"/>
      <c r="DG119" s="293"/>
      <c r="DH119" s="293"/>
      <c r="DI119" s="293"/>
      <c r="DJ119" s="293"/>
      <c r="DK119" s="293"/>
      <c r="DL119" s="293"/>
      <c r="DM119" s="293"/>
      <c r="DN119" s="293"/>
      <c r="DO119" s="293"/>
      <c r="DP119" s="293"/>
      <c r="DQ119" s="293"/>
      <c r="DR119" s="293"/>
      <c r="DS119" s="293"/>
      <c r="DT119" s="293"/>
      <c r="DU119" s="293"/>
      <c r="DV119" s="293"/>
      <c r="DW119" s="293"/>
      <c r="DX119" s="293"/>
      <c r="DY119" s="293"/>
      <c r="DZ119" s="293"/>
      <c r="EA119" s="293"/>
      <c r="EB119" s="293"/>
      <c r="EC119" s="293"/>
      <c r="ED119" s="293"/>
      <c r="EE119" s="293"/>
      <c r="EF119" s="293"/>
      <c r="EG119" s="293"/>
      <c r="EH119" s="293"/>
      <c r="EI119" s="293"/>
      <c r="EJ119" s="293"/>
      <c r="EK119" s="293"/>
      <c r="EL119" s="293"/>
      <c r="EM119" s="293"/>
      <c r="EN119" s="293"/>
      <c r="EO119" s="293"/>
      <c r="EP119" s="293"/>
      <c r="EQ119" s="293"/>
      <c r="ER119" s="293"/>
      <c r="ES119" s="293"/>
      <c r="ET119" s="293"/>
      <c r="EU119" s="293"/>
      <c r="EV119" s="293"/>
      <c r="EW119" s="293"/>
      <c r="EX119" s="293"/>
      <c r="EY119" s="293"/>
      <c r="EZ119" s="293"/>
      <c r="FA119" s="293"/>
      <c r="FB119" s="293"/>
      <c r="FC119" s="293"/>
      <c r="FD119" s="293"/>
      <c r="FE119" s="293"/>
      <c r="FF119" s="293"/>
      <c r="FG119" s="293"/>
      <c r="FH119" s="293"/>
      <c r="FI119" s="293"/>
      <c r="FJ119" s="293"/>
      <c r="FK119" s="293"/>
      <c r="FL119" s="293"/>
      <c r="FM119" s="293"/>
      <c r="FN119" s="293"/>
      <c r="FO119" s="293"/>
      <c r="FP119" s="293"/>
      <c r="FQ119" s="293"/>
      <c r="FR119" s="293"/>
      <c r="FS119" s="293"/>
      <c r="FT119" s="293"/>
      <c r="FU119" s="293"/>
      <c r="FV119" s="293"/>
      <c r="FW119" s="293"/>
      <c r="FX119" s="293"/>
      <c r="FY119" s="293"/>
      <c r="FZ119" s="293"/>
      <c r="GA119" s="293"/>
      <c r="GB119" s="293"/>
      <c r="GC119" s="293"/>
      <c r="GD119" s="293"/>
      <c r="GE119" s="293"/>
      <c r="GF119" s="293"/>
      <c r="GG119" s="293"/>
      <c r="GH119" s="293"/>
      <c r="GI119" s="293"/>
      <c r="GJ119" s="293"/>
      <c r="GK119" s="293"/>
      <c r="GL119" s="293"/>
      <c r="GM119" s="293"/>
      <c r="GN119" s="293"/>
      <c r="GO119" s="293"/>
      <c r="GP119" s="293"/>
      <c r="GQ119" s="293"/>
      <c r="GR119" s="293"/>
      <c r="GS119" s="293"/>
      <c r="GT119" s="293"/>
      <c r="GU119" s="293"/>
      <c r="GV119" s="293"/>
      <c r="GW119" s="293"/>
      <c r="GX119" s="293"/>
      <c r="GY119" s="293"/>
      <c r="GZ119" s="293"/>
      <c r="HA119" s="293"/>
      <c r="HB119" s="293"/>
      <c r="HC119" s="293"/>
      <c r="HD119" s="293"/>
      <c r="HE119" s="293"/>
      <c r="HF119" s="293"/>
      <c r="HG119" s="293"/>
      <c r="HH119" s="293"/>
      <c r="HI119" s="293"/>
      <c r="HJ119" s="293"/>
      <c r="HK119" s="293"/>
      <c r="HL119" s="293"/>
      <c r="HM119" s="293"/>
      <c r="HN119" s="293"/>
      <c r="HO119" s="293"/>
      <c r="HP119" s="293"/>
      <c r="HQ119" s="293"/>
      <c r="HR119" s="293"/>
      <c r="HS119" s="293"/>
      <c r="HT119" s="293"/>
      <c r="HU119" s="293"/>
      <c r="HV119" s="293"/>
      <c r="HW119" s="293"/>
      <c r="HX119" s="293"/>
      <c r="HY119" s="293"/>
      <c r="HZ119" s="293"/>
      <c r="IA119" s="293"/>
      <c r="IB119" s="293"/>
      <c r="IC119" s="293"/>
      <c r="ID119" s="293"/>
      <c r="IE119" s="293"/>
      <c r="IF119" s="293"/>
      <c r="IG119" s="293"/>
      <c r="IH119" s="293"/>
      <c r="II119" s="293"/>
      <c r="IJ119" s="293"/>
      <c r="IK119" s="293"/>
      <c r="IL119" s="293"/>
      <c r="IM119" s="293"/>
      <c r="IN119" s="293"/>
      <c r="IO119" s="293"/>
      <c r="IP119" s="293"/>
      <c r="IQ119" s="293"/>
      <c r="IR119" s="293"/>
      <c r="IS119" s="293"/>
      <c r="IT119" s="293"/>
      <c r="IU119" s="293"/>
      <c r="IV119" s="293"/>
    </row>
    <row r="120" spans="1:26" s="2" customFormat="1" ht="12.75" customHeight="1">
      <c r="A120" s="29"/>
      <c r="B120" s="30"/>
      <c r="C120" s="30"/>
      <c r="D120" s="30"/>
      <c r="E120" s="16" t="s">
        <v>168</v>
      </c>
      <c r="F120" s="16"/>
      <c r="G120" s="16"/>
      <c r="H120" s="16"/>
      <c r="I120" s="16"/>
      <c r="J120" s="16"/>
      <c r="K120" s="16"/>
      <c r="L120" s="326"/>
      <c r="M120" s="326"/>
      <c r="N120" s="326"/>
      <c r="O120" s="20">
        <f t="shared" si="20"/>
        <v>0</v>
      </c>
      <c r="P120" s="20">
        <f t="shared" si="20"/>
        <v>0</v>
      </c>
      <c r="Q120" s="20">
        <f t="shared" si="20"/>
        <v>0</v>
      </c>
      <c r="R120" s="324">
        <f t="shared" si="21"/>
        <v>0</v>
      </c>
      <c r="S120" s="326"/>
      <c r="T120" s="326"/>
      <c r="U120" s="298">
        <f t="shared" si="22"/>
        <v>0</v>
      </c>
      <c r="V120" s="326"/>
      <c r="W120" s="333"/>
      <c r="X120" s="60"/>
      <c r="Z120" s="292"/>
    </row>
    <row r="121" spans="1:26" s="2" customFormat="1" ht="12.75" customHeight="1">
      <c r="A121" s="29" t="s">
        <v>328</v>
      </c>
      <c r="B121" s="30" t="s">
        <v>318</v>
      </c>
      <c r="C121" s="30" t="s">
        <v>219</v>
      </c>
      <c r="D121" s="30" t="s">
        <v>166</v>
      </c>
      <c r="E121" s="16" t="s">
        <v>327</v>
      </c>
      <c r="F121" s="16">
        <f>G121+H121</f>
        <v>90300850</v>
      </c>
      <c r="G121" s="16">
        <v>90300850</v>
      </c>
      <c r="H121" s="16">
        <v>0</v>
      </c>
      <c r="I121" s="16">
        <f>J121+K121</f>
        <v>44500000</v>
      </c>
      <c r="J121" s="16">
        <v>44500000</v>
      </c>
      <c r="K121" s="16">
        <v>0</v>
      </c>
      <c r="L121" s="326">
        <f>M121+N121</f>
        <v>60100000</v>
      </c>
      <c r="M121" s="326">
        <v>60100000</v>
      </c>
      <c r="N121" s="326">
        <v>0</v>
      </c>
      <c r="O121" s="20">
        <f t="shared" si="20"/>
        <v>15600000</v>
      </c>
      <c r="P121" s="20">
        <f t="shared" si="20"/>
        <v>15600000</v>
      </c>
      <c r="Q121" s="20">
        <f t="shared" si="20"/>
        <v>0</v>
      </c>
      <c r="R121" s="324">
        <f t="shared" si="21"/>
        <v>65100000</v>
      </c>
      <c r="S121" s="326">
        <v>65100000</v>
      </c>
      <c r="T121" s="326"/>
      <c r="U121" s="298">
        <f t="shared" si="22"/>
        <v>68100000</v>
      </c>
      <c r="V121" s="326">
        <v>68100000</v>
      </c>
      <c r="W121" s="333"/>
      <c r="X121" s="60"/>
      <c r="Z121" s="292"/>
    </row>
    <row r="122" spans="1:26" s="2" customFormat="1" ht="24.75" customHeight="1">
      <c r="A122" s="29" t="s">
        <v>333</v>
      </c>
      <c r="B122" s="30" t="s">
        <v>334</v>
      </c>
      <c r="C122" s="30" t="s">
        <v>163</v>
      </c>
      <c r="D122" s="30" t="s">
        <v>163</v>
      </c>
      <c r="E122" s="299" t="s">
        <v>335</v>
      </c>
      <c r="F122" s="299">
        <f aca="true" t="shared" si="32" ref="F122:N122">F124</f>
        <v>0</v>
      </c>
      <c r="G122" s="299">
        <f t="shared" si="32"/>
        <v>250408176.9</v>
      </c>
      <c r="H122" s="299">
        <f t="shared" si="32"/>
        <v>0</v>
      </c>
      <c r="I122" s="299">
        <f t="shared" si="32"/>
        <v>521723000</v>
      </c>
      <c r="J122" s="299">
        <f t="shared" si="32"/>
        <v>521723000</v>
      </c>
      <c r="K122" s="299">
        <f t="shared" si="32"/>
        <v>0</v>
      </c>
      <c r="L122" s="327">
        <f t="shared" si="32"/>
        <v>804734440</v>
      </c>
      <c r="M122" s="327">
        <f t="shared" si="32"/>
        <v>804734440</v>
      </c>
      <c r="N122" s="327">
        <f t="shared" si="32"/>
        <v>0</v>
      </c>
      <c r="O122" s="297">
        <f t="shared" si="20"/>
        <v>283011440</v>
      </c>
      <c r="P122" s="297">
        <f t="shared" si="20"/>
        <v>283011440</v>
      </c>
      <c r="Q122" s="297">
        <f t="shared" si="20"/>
        <v>0</v>
      </c>
      <c r="R122" s="324">
        <f t="shared" si="21"/>
        <v>804734440</v>
      </c>
      <c r="S122" s="327">
        <f>S124</f>
        <v>804734440</v>
      </c>
      <c r="T122" s="327">
        <f>T124</f>
        <v>0</v>
      </c>
      <c r="U122" s="298">
        <f t="shared" si="22"/>
        <v>804734440</v>
      </c>
      <c r="V122" s="327">
        <f>V124</f>
        <v>804734440</v>
      </c>
      <c r="W122" s="327">
        <f>W124</f>
        <v>0</v>
      </c>
      <c r="X122" s="60"/>
      <c r="Z122" s="292"/>
    </row>
    <row r="123" spans="1:26" s="2" customFormat="1" ht="15.75" customHeight="1">
      <c r="A123" s="29"/>
      <c r="B123" s="30"/>
      <c r="C123" s="30"/>
      <c r="D123" s="30"/>
      <c r="E123" s="16" t="s">
        <v>5</v>
      </c>
      <c r="F123" s="16"/>
      <c r="G123" s="16"/>
      <c r="H123" s="16"/>
      <c r="I123" s="16"/>
      <c r="J123" s="16"/>
      <c r="K123" s="16"/>
      <c r="L123" s="326"/>
      <c r="M123" s="326"/>
      <c r="N123" s="326"/>
      <c r="O123" s="20">
        <f t="shared" si="20"/>
        <v>0</v>
      </c>
      <c r="P123" s="20">
        <f t="shared" si="20"/>
        <v>0</v>
      </c>
      <c r="Q123" s="20">
        <f t="shared" si="20"/>
        <v>0</v>
      </c>
      <c r="R123" s="324">
        <f t="shared" si="21"/>
        <v>0</v>
      </c>
      <c r="S123" s="326"/>
      <c r="T123" s="326"/>
      <c r="U123" s="298">
        <f t="shared" si="22"/>
        <v>0</v>
      </c>
      <c r="V123" s="326"/>
      <c r="W123" s="333"/>
      <c r="X123" s="60"/>
      <c r="Z123" s="292"/>
    </row>
    <row r="124" spans="1:256" s="5" customFormat="1" ht="29.25" customHeight="1">
      <c r="A124" s="12" t="s">
        <v>336</v>
      </c>
      <c r="B124" s="9" t="s">
        <v>334</v>
      </c>
      <c r="C124" s="9" t="s">
        <v>166</v>
      </c>
      <c r="D124" s="9" t="s">
        <v>163</v>
      </c>
      <c r="E124" s="31" t="s">
        <v>337</v>
      </c>
      <c r="F124" s="31">
        <f aca="true" t="shared" si="33" ref="F124:N124">F126</f>
        <v>0</v>
      </c>
      <c r="G124" s="31">
        <f t="shared" si="33"/>
        <v>250408176.9</v>
      </c>
      <c r="H124" s="31">
        <f t="shared" si="33"/>
        <v>0</v>
      </c>
      <c r="I124" s="31">
        <f t="shared" si="33"/>
        <v>521723000</v>
      </c>
      <c r="J124" s="31">
        <f t="shared" si="33"/>
        <v>521723000</v>
      </c>
      <c r="K124" s="31">
        <f t="shared" si="33"/>
        <v>0</v>
      </c>
      <c r="L124" s="322">
        <f t="shared" si="33"/>
        <v>804734440</v>
      </c>
      <c r="M124" s="322">
        <f t="shared" si="33"/>
        <v>804734440</v>
      </c>
      <c r="N124" s="322">
        <f t="shared" si="33"/>
        <v>0</v>
      </c>
      <c r="O124" s="297">
        <f t="shared" si="20"/>
        <v>283011440</v>
      </c>
      <c r="P124" s="297">
        <f t="shared" si="20"/>
        <v>283011440</v>
      </c>
      <c r="Q124" s="297">
        <f t="shared" si="20"/>
        <v>0</v>
      </c>
      <c r="R124" s="324">
        <f t="shared" si="21"/>
        <v>804734440</v>
      </c>
      <c r="S124" s="322">
        <f>S126</f>
        <v>804734440</v>
      </c>
      <c r="T124" s="322">
        <f>T126</f>
        <v>0</v>
      </c>
      <c r="U124" s="298">
        <f t="shared" si="22"/>
        <v>804734440</v>
      </c>
      <c r="V124" s="322">
        <f>V126</f>
        <v>804734440</v>
      </c>
      <c r="W124" s="322">
        <f>W126</f>
        <v>0</v>
      </c>
      <c r="X124" s="60"/>
      <c r="Y124" s="293"/>
      <c r="Z124" s="294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3"/>
      <c r="BX124" s="293"/>
      <c r="BY124" s="293"/>
      <c r="BZ124" s="293"/>
      <c r="CA124" s="293"/>
      <c r="CB124" s="293"/>
      <c r="CC124" s="293"/>
      <c r="CD124" s="293"/>
      <c r="CE124" s="293"/>
      <c r="CF124" s="293"/>
      <c r="CG124" s="293"/>
      <c r="CH124" s="293"/>
      <c r="CI124" s="293"/>
      <c r="CJ124" s="293"/>
      <c r="CK124" s="293"/>
      <c r="CL124" s="293"/>
      <c r="CM124" s="293"/>
      <c r="CN124" s="293"/>
      <c r="CO124" s="293"/>
      <c r="CP124" s="293"/>
      <c r="CQ124" s="293"/>
      <c r="CR124" s="293"/>
      <c r="CS124" s="293"/>
      <c r="CT124" s="293"/>
      <c r="CU124" s="293"/>
      <c r="CV124" s="293"/>
      <c r="CW124" s="293"/>
      <c r="CX124" s="293"/>
      <c r="CY124" s="293"/>
      <c r="CZ124" s="293"/>
      <c r="DA124" s="293"/>
      <c r="DB124" s="293"/>
      <c r="DC124" s="293"/>
      <c r="DD124" s="293"/>
      <c r="DE124" s="293"/>
      <c r="DF124" s="293"/>
      <c r="DG124" s="293"/>
      <c r="DH124" s="293"/>
      <c r="DI124" s="293"/>
      <c r="DJ124" s="293"/>
      <c r="DK124" s="293"/>
      <c r="DL124" s="293"/>
      <c r="DM124" s="293"/>
      <c r="DN124" s="293"/>
      <c r="DO124" s="293"/>
      <c r="DP124" s="293"/>
      <c r="DQ124" s="293"/>
      <c r="DR124" s="293"/>
      <c r="DS124" s="293"/>
      <c r="DT124" s="293"/>
      <c r="DU124" s="293"/>
      <c r="DV124" s="293"/>
      <c r="DW124" s="293"/>
      <c r="DX124" s="293"/>
      <c r="DY124" s="293"/>
      <c r="DZ124" s="293"/>
      <c r="EA124" s="293"/>
      <c r="EB124" s="293"/>
      <c r="EC124" s="293"/>
      <c r="ED124" s="293"/>
      <c r="EE124" s="293"/>
      <c r="EF124" s="293"/>
      <c r="EG124" s="293"/>
      <c r="EH124" s="293"/>
      <c r="EI124" s="293"/>
      <c r="EJ124" s="293"/>
      <c r="EK124" s="293"/>
      <c r="EL124" s="293"/>
      <c r="EM124" s="293"/>
      <c r="EN124" s="293"/>
      <c r="EO124" s="293"/>
      <c r="EP124" s="293"/>
      <c r="EQ124" s="293"/>
      <c r="ER124" s="293"/>
      <c r="ES124" s="293"/>
      <c r="ET124" s="293"/>
      <c r="EU124" s="293"/>
      <c r="EV124" s="293"/>
      <c r="EW124" s="293"/>
      <c r="EX124" s="293"/>
      <c r="EY124" s="293"/>
      <c r="EZ124" s="293"/>
      <c r="FA124" s="293"/>
      <c r="FB124" s="293"/>
      <c r="FC124" s="293"/>
      <c r="FD124" s="293"/>
      <c r="FE124" s="293"/>
      <c r="FF124" s="293"/>
      <c r="FG124" s="293"/>
      <c r="FH124" s="293"/>
      <c r="FI124" s="293"/>
      <c r="FJ124" s="293"/>
      <c r="FK124" s="293"/>
      <c r="FL124" s="293"/>
      <c r="FM124" s="293"/>
      <c r="FN124" s="293"/>
      <c r="FO124" s="293"/>
      <c r="FP124" s="293"/>
      <c r="FQ124" s="293"/>
      <c r="FR124" s="293"/>
      <c r="FS124" s="293"/>
      <c r="FT124" s="293"/>
      <c r="FU124" s="293"/>
      <c r="FV124" s="293"/>
      <c r="FW124" s="293"/>
      <c r="FX124" s="293"/>
      <c r="FY124" s="293"/>
      <c r="FZ124" s="293"/>
      <c r="GA124" s="293"/>
      <c r="GB124" s="293"/>
      <c r="GC124" s="293"/>
      <c r="GD124" s="293"/>
      <c r="GE124" s="293"/>
      <c r="GF124" s="293"/>
      <c r="GG124" s="293"/>
      <c r="GH124" s="293"/>
      <c r="GI124" s="293"/>
      <c r="GJ124" s="293"/>
      <c r="GK124" s="293"/>
      <c r="GL124" s="293"/>
      <c r="GM124" s="293"/>
      <c r="GN124" s="293"/>
      <c r="GO124" s="293"/>
      <c r="GP124" s="293"/>
      <c r="GQ124" s="293"/>
      <c r="GR124" s="293"/>
      <c r="GS124" s="293"/>
      <c r="GT124" s="293"/>
      <c r="GU124" s="293"/>
      <c r="GV124" s="293"/>
      <c r="GW124" s="293"/>
      <c r="GX124" s="293"/>
      <c r="GY124" s="293"/>
      <c r="GZ124" s="293"/>
      <c r="HA124" s="293"/>
      <c r="HB124" s="293"/>
      <c r="HC124" s="293"/>
      <c r="HD124" s="293"/>
      <c r="HE124" s="293"/>
      <c r="HF124" s="293"/>
      <c r="HG124" s="293"/>
      <c r="HH124" s="293"/>
      <c r="HI124" s="293"/>
      <c r="HJ124" s="293"/>
      <c r="HK124" s="293"/>
      <c r="HL124" s="293"/>
      <c r="HM124" s="293"/>
      <c r="HN124" s="293"/>
      <c r="HO124" s="293"/>
      <c r="HP124" s="293"/>
      <c r="HQ124" s="293"/>
      <c r="HR124" s="293"/>
      <c r="HS124" s="293"/>
      <c r="HT124" s="293"/>
      <c r="HU124" s="293"/>
      <c r="HV124" s="293"/>
      <c r="HW124" s="293"/>
      <c r="HX124" s="293"/>
      <c r="HY124" s="293"/>
      <c r="HZ124" s="293"/>
      <c r="IA124" s="293"/>
      <c r="IB124" s="293"/>
      <c r="IC124" s="293"/>
      <c r="ID124" s="293"/>
      <c r="IE124" s="293"/>
      <c r="IF124" s="293"/>
      <c r="IG124" s="293"/>
      <c r="IH124" s="293"/>
      <c r="II124" s="293"/>
      <c r="IJ124" s="293"/>
      <c r="IK124" s="293"/>
      <c r="IL124" s="293"/>
      <c r="IM124" s="293"/>
      <c r="IN124" s="293"/>
      <c r="IO124" s="293"/>
      <c r="IP124" s="293"/>
      <c r="IQ124" s="293"/>
      <c r="IR124" s="293"/>
      <c r="IS124" s="293"/>
      <c r="IT124" s="293"/>
      <c r="IU124" s="293"/>
      <c r="IV124" s="293"/>
    </row>
    <row r="125" spans="1:26" s="2" customFormat="1" ht="18.75" customHeight="1">
      <c r="A125" s="29"/>
      <c r="B125" s="30"/>
      <c r="C125" s="30"/>
      <c r="D125" s="30"/>
      <c r="E125" s="16" t="s">
        <v>791</v>
      </c>
      <c r="F125" s="16"/>
      <c r="G125" s="16"/>
      <c r="H125" s="16"/>
      <c r="I125" s="16">
        <v>400000000</v>
      </c>
      <c r="J125" s="16">
        <v>400000000</v>
      </c>
      <c r="K125" s="16"/>
      <c r="L125" s="326">
        <v>700000000</v>
      </c>
      <c r="M125" s="326">
        <v>700000000</v>
      </c>
      <c r="N125" s="326"/>
      <c r="O125" s="20">
        <f t="shared" si="20"/>
        <v>300000000</v>
      </c>
      <c r="P125" s="20">
        <f t="shared" si="20"/>
        <v>300000000</v>
      </c>
      <c r="Q125" s="20">
        <f t="shared" si="20"/>
        <v>0</v>
      </c>
      <c r="R125" s="324">
        <f t="shared" si="21"/>
        <v>600000000</v>
      </c>
      <c r="S125" s="326">
        <v>600000000</v>
      </c>
      <c r="T125" s="326"/>
      <c r="U125" s="298">
        <f t="shared" si="22"/>
        <v>600000000</v>
      </c>
      <c r="V125" s="326">
        <v>600000000</v>
      </c>
      <c r="W125" s="333"/>
      <c r="X125" s="60"/>
      <c r="Z125" s="292"/>
    </row>
    <row r="126" spans="1:26" s="2" customFormat="1" ht="23.25" customHeight="1" thickBot="1">
      <c r="A126" s="318" t="s">
        <v>338</v>
      </c>
      <c r="B126" s="32" t="s">
        <v>334</v>
      </c>
      <c r="C126" s="32" t="s">
        <v>166</v>
      </c>
      <c r="D126" s="32" t="s">
        <v>190</v>
      </c>
      <c r="E126" s="319" t="s">
        <v>339</v>
      </c>
      <c r="F126" s="319">
        <v>0</v>
      </c>
      <c r="G126" s="319">
        <v>250408176.9</v>
      </c>
      <c r="H126" s="319">
        <v>0</v>
      </c>
      <c r="I126" s="319">
        <f>J126</f>
        <v>521723000</v>
      </c>
      <c r="J126" s="319">
        <v>521723000</v>
      </c>
      <c r="K126" s="319">
        <v>0</v>
      </c>
      <c r="L126" s="328">
        <f>M126+N126</f>
        <v>804734440</v>
      </c>
      <c r="M126" s="328">
        <v>804734440</v>
      </c>
      <c r="N126" s="328">
        <v>0</v>
      </c>
      <c r="O126" s="20">
        <f t="shared" si="20"/>
        <v>283011440</v>
      </c>
      <c r="P126" s="20">
        <f t="shared" si="20"/>
        <v>283011440</v>
      </c>
      <c r="Q126" s="20">
        <f t="shared" si="20"/>
        <v>0</v>
      </c>
      <c r="R126" s="324">
        <f t="shared" si="21"/>
        <v>804734440</v>
      </c>
      <c r="S126" s="328">
        <v>804734440</v>
      </c>
      <c r="T126" s="328"/>
      <c r="U126" s="298">
        <f t="shared" si="22"/>
        <v>804734440</v>
      </c>
      <c r="V126" s="328">
        <v>804734440</v>
      </c>
      <c r="W126" s="335"/>
      <c r="X126" s="61"/>
      <c r="Z126" s="292"/>
    </row>
  </sheetData>
  <sheetProtection/>
  <mergeCells count="28">
    <mergeCell ref="V1:X1"/>
    <mergeCell ref="P3:X3"/>
    <mergeCell ref="P2:X2"/>
    <mergeCell ref="A4:W4"/>
    <mergeCell ref="A6:A8"/>
    <mergeCell ref="B6:B8"/>
    <mergeCell ref="C6:C8"/>
    <mergeCell ref="D6:D8"/>
    <mergeCell ref="E6:E8"/>
    <mergeCell ref="F6:H6"/>
    <mergeCell ref="I6:K6"/>
    <mergeCell ref="L6:N6"/>
    <mergeCell ref="O6:Q6"/>
    <mergeCell ref="R6:T6"/>
    <mergeCell ref="U6:W6"/>
    <mergeCell ref="F7:F8"/>
    <mergeCell ref="G7:H7"/>
    <mergeCell ref="I7:I8"/>
    <mergeCell ref="J7:K7"/>
    <mergeCell ref="L7:L8"/>
    <mergeCell ref="V7:W7"/>
    <mergeCell ref="X7:X8"/>
    <mergeCell ref="M7:N7"/>
    <mergeCell ref="O7:O8"/>
    <mergeCell ref="P7:Q7"/>
    <mergeCell ref="R7:R8"/>
    <mergeCell ref="S7:T7"/>
    <mergeCell ref="U7:U8"/>
  </mergeCells>
  <printOptions/>
  <pageMargins left="0.25" right="0.2" top="0.22" bottom="0.21" header="0.2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2"/>
  <sheetViews>
    <sheetView zoomScale="110" zoomScaleNormal="110" zoomScalePageLayoutView="0" workbookViewId="0" topLeftCell="C1">
      <selection activeCell="Y4" sqref="Y4"/>
    </sheetView>
  </sheetViews>
  <sheetFormatPr defaultColWidth="9.140625" defaultRowHeight="12"/>
  <cols>
    <col min="1" max="1" width="11.28125" style="2" customWidth="1"/>
    <col min="2" max="2" width="46.140625" style="3" customWidth="1"/>
    <col min="3" max="3" width="6.421875" style="2" customWidth="1"/>
    <col min="4" max="5" width="15.140625" style="2" hidden="1" customWidth="1"/>
    <col min="6" max="6" width="15.28125" style="2" hidden="1" customWidth="1"/>
    <col min="7" max="7" width="15.00390625" style="2" hidden="1" customWidth="1"/>
    <col min="8" max="8" width="14.7109375" style="2" hidden="1" customWidth="1"/>
    <col min="9" max="9" width="14.8515625" style="2" hidden="1" customWidth="1"/>
    <col min="10" max="10" width="18.140625" style="1" customWidth="1"/>
    <col min="11" max="12" width="17.8515625" style="1" customWidth="1"/>
    <col min="13" max="13" width="17.140625" style="1" customWidth="1"/>
    <col min="14" max="14" width="17.28125" style="1" customWidth="1"/>
    <col min="15" max="15" width="17.7109375" style="1" customWidth="1"/>
    <col min="16" max="16" width="17.8515625" style="1" customWidth="1"/>
    <col min="17" max="17" width="17.28125" style="1" customWidth="1"/>
    <col min="18" max="18" width="17.140625" style="1" customWidth="1"/>
    <col min="19" max="19" width="18.28125" style="1" customWidth="1"/>
    <col min="20" max="20" width="18.00390625" style="1" customWidth="1"/>
    <col min="21" max="21" width="18.421875" style="1" customWidth="1"/>
    <col min="22" max="22" width="21.140625" style="0" customWidth="1"/>
  </cols>
  <sheetData>
    <row r="1" spans="21:22" ht="15" customHeight="1">
      <c r="U1" s="402" t="s">
        <v>800</v>
      </c>
      <c r="V1" s="402"/>
    </row>
    <row r="2" spans="14:22" ht="15" customHeight="1">
      <c r="N2" s="391" t="s">
        <v>792</v>
      </c>
      <c r="O2" s="391"/>
      <c r="P2" s="391"/>
      <c r="Q2" s="391"/>
      <c r="R2" s="391"/>
      <c r="S2" s="391"/>
      <c r="T2" s="391"/>
      <c r="U2" s="391"/>
      <c r="V2" s="391"/>
    </row>
    <row r="3" spans="14:22" ht="15" customHeight="1">
      <c r="N3" s="391" t="s">
        <v>793</v>
      </c>
      <c r="O3" s="391"/>
      <c r="P3" s="391"/>
      <c r="Q3" s="391"/>
      <c r="R3" s="391"/>
      <c r="S3" s="391"/>
      <c r="T3" s="391"/>
      <c r="U3" s="391"/>
      <c r="V3" s="391"/>
    </row>
    <row r="4" spans="1:21" ht="31.5" customHeight="1">
      <c r="A4" s="403" t="s">
        <v>699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</row>
    <row r="5" spans="1:22" ht="31.5" customHeight="1">
      <c r="A5" s="23"/>
      <c r="B5" s="24"/>
      <c r="C5" s="23"/>
      <c r="D5" s="23"/>
      <c r="E5" s="23"/>
      <c r="F5" s="23"/>
      <c r="G5" s="23"/>
      <c r="H5" s="23"/>
      <c r="I5" s="2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V5" s="26" t="s">
        <v>0</v>
      </c>
    </row>
    <row r="6" spans="1:22" ht="23.25" customHeight="1">
      <c r="A6" s="399" t="s">
        <v>1</v>
      </c>
      <c r="B6" s="400" t="s">
        <v>340</v>
      </c>
      <c r="C6" s="399" t="s">
        <v>341</v>
      </c>
      <c r="D6" s="398" t="s">
        <v>703</v>
      </c>
      <c r="E6" s="398"/>
      <c r="F6" s="398"/>
      <c r="G6" s="398" t="s">
        <v>704</v>
      </c>
      <c r="H6" s="398"/>
      <c r="I6" s="398"/>
      <c r="J6" s="398" t="s">
        <v>152</v>
      </c>
      <c r="K6" s="398"/>
      <c r="L6" s="398"/>
      <c r="M6" s="401" t="s">
        <v>705</v>
      </c>
      <c r="N6" s="401"/>
      <c r="O6" s="401"/>
      <c r="P6" s="398" t="s">
        <v>153</v>
      </c>
      <c r="Q6" s="398"/>
      <c r="R6" s="398"/>
      <c r="S6" s="398" t="s">
        <v>154</v>
      </c>
      <c r="T6" s="398"/>
      <c r="U6" s="398"/>
      <c r="V6" s="55" t="s">
        <v>706</v>
      </c>
    </row>
    <row r="7" spans="1:22" ht="20.25" customHeight="1">
      <c r="A7" s="399"/>
      <c r="B7" s="400"/>
      <c r="C7" s="399"/>
      <c r="D7" s="383" t="s">
        <v>4</v>
      </c>
      <c r="E7" s="383" t="s">
        <v>5</v>
      </c>
      <c r="F7" s="383"/>
      <c r="G7" s="383" t="s">
        <v>4</v>
      </c>
      <c r="H7" s="383" t="s">
        <v>5</v>
      </c>
      <c r="I7" s="383"/>
      <c r="J7" s="383" t="s">
        <v>4</v>
      </c>
      <c r="K7" s="383" t="s">
        <v>5</v>
      </c>
      <c r="L7" s="383"/>
      <c r="M7" s="383" t="s">
        <v>4</v>
      </c>
      <c r="N7" s="383" t="s">
        <v>5</v>
      </c>
      <c r="O7" s="383"/>
      <c r="P7" s="383" t="s">
        <v>4</v>
      </c>
      <c r="Q7" s="383" t="s">
        <v>5</v>
      </c>
      <c r="R7" s="383"/>
      <c r="S7" s="383" t="s">
        <v>4</v>
      </c>
      <c r="T7" s="383" t="s">
        <v>5</v>
      </c>
      <c r="U7" s="383"/>
      <c r="V7" s="356" t="s">
        <v>707</v>
      </c>
    </row>
    <row r="8" spans="1:22" ht="34.5" customHeight="1">
      <c r="A8" s="399"/>
      <c r="B8" s="400"/>
      <c r="C8" s="399"/>
      <c r="D8" s="383"/>
      <c r="E8" s="11" t="s">
        <v>6</v>
      </c>
      <c r="F8" s="11" t="s">
        <v>7</v>
      </c>
      <c r="G8" s="383"/>
      <c r="H8" s="11" t="s">
        <v>6</v>
      </c>
      <c r="I8" s="11" t="s">
        <v>7</v>
      </c>
      <c r="J8" s="383"/>
      <c r="K8" s="11" t="s">
        <v>6</v>
      </c>
      <c r="L8" s="11" t="s">
        <v>7</v>
      </c>
      <c r="M8" s="383"/>
      <c r="N8" s="11" t="s">
        <v>6</v>
      </c>
      <c r="O8" s="11" t="s">
        <v>7</v>
      </c>
      <c r="P8" s="383"/>
      <c r="Q8" s="11" t="s">
        <v>6</v>
      </c>
      <c r="R8" s="11" t="s">
        <v>7</v>
      </c>
      <c r="S8" s="383"/>
      <c r="T8" s="11" t="s">
        <v>6</v>
      </c>
      <c r="U8" s="11" t="s">
        <v>7</v>
      </c>
      <c r="V8" s="356"/>
    </row>
    <row r="9" spans="1:22" ht="16.5" customHeight="1">
      <c r="A9" s="9">
        <v>1</v>
      </c>
      <c r="B9" s="11">
        <v>2</v>
      </c>
      <c r="C9" s="9">
        <v>3</v>
      </c>
      <c r="D9" s="11">
        <v>4</v>
      </c>
      <c r="E9" s="9">
        <v>5</v>
      </c>
      <c r="F9" s="11">
        <v>6</v>
      </c>
      <c r="G9" s="9">
        <v>7</v>
      </c>
      <c r="H9" s="11">
        <v>8</v>
      </c>
      <c r="I9" s="9">
        <v>9</v>
      </c>
      <c r="J9" s="11">
        <v>10</v>
      </c>
      <c r="K9" s="9">
        <v>11</v>
      </c>
      <c r="L9" s="11">
        <v>12</v>
      </c>
      <c r="M9" s="9">
        <v>13</v>
      </c>
      <c r="N9" s="11">
        <v>14</v>
      </c>
      <c r="O9" s="9">
        <v>15</v>
      </c>
      <c r="P9" s="11">
        <v>16</v>
      </c>
      <c r="Q9" s="9">
        <v>17</v>
      </c>
      <c r="R9" s="11">
        <v>18</v>
      </c>
      <c r="S9" s="9">
        <v>19</v>
      </c>
      <c r="T9" s="11">
        <v>20</v>
      </c>
      <c r="U9" s="9">
        <v>21</v>
      </c>
      <c r="V9" s="11">
        <v>22</v>
      </c>
    </row>
    <row r="10" spans="1:22" s="5" customFormat="1" ht="23.25" customHeight="1">
      <c r="A10" s="8" t="s">
        <v>342</v>
      </c>
      <c r="B10" s="28" t="s">
        <v>160</v>
      </c>
      <c r="C10" s="8" t="s">
        <v>10</v>
      </c>
      <c r="D10" s="271">
        <f>D12+D107+D127</f>
        <v>3463938578.2</v>
      </c>
      <c r="E10" s="271">
        <f>E12</f>
        <v>2289078562.4</v>
      </c>
      <c r="F10" s="271">
        <f>F107+F127</f>
        <v>1174860015.8</v>
      </c>
      <c r="G10" s="271">
        <f>G12+G107+G127</f>
        <v>5604354049.2</v>
      </c>
      <c r="H10" s="271">
        <f>H12</f>
        <v>3365716350</v>
      </c>
      <c r="I10" s="271">
        <f>I12+I107+I127</f>
        <v>2638637699.2</v>
      </c>
      <c r="J10" s="14">
        <f>J12+J107+J127</f>
        <v>7393933230</v>
      </c>
      <c r="K10" s="14">
        <f>K12</f>
        <v>4023672200</v>
      </c>
      <c r="L10" s="14">
        <f>L107+L127</f>
        <v>3370261030</v>
      </c>
      <c r="M10" s="14">
        <f>M12+M107+M127</f>
        <v>1689579180.8</v>
      </c>
      <c r="N10" s="14">
        <f>N12-N106</f>
        <v>657955850</v>
      </c>
      <c r="O10" s="14">
        <f>O107+O127</f>
        <v>731623330.8</v>
      </c>
      <c r="P10" s="14">
        <f>P12+P107+P127</f>
        <v>8638781370</v>
      </c>
      <c r="Q10" s="14">
        <f>Q12</f>
        <v>4147624800</v>
      </c>
      <c r="R10" s="14">
        <f>R107+R127</f>
        <v>4491156570</v>
      </c>
      <c r="S10" s="14">
        <f>S12+S107+S127</f>
        <v>8783460400</v>
      </c>
      <c r="T10" s="14">
        <f>T12</f>
        <v>4283460400</v>
      </c>
      <c r="U10" s="14">
        <f>U107+U127</f>
        <v>4500000000</v>
      </c>
      <c r="V10" s="56"/>
    </row>
    <row r="11" spans="1:22" ht="12.75" customHeight="1">
      <c r="A11" s="17"/>
      <c r="B11" s="16" t="s">
        <v>5</v>
      </c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7"/>
    </row>
    <row r="12" spans="1:22" s="5" customFormat="1" ht="24.75" customHeight="1">
      <c r="A12" s="8" t="s">
        <v>343</v>
      </c>
      <c r="B12" s="28" t="s">
        <v>344</v>
      </c>
      <c r="C12" s="8" t="s">
        <v>345</v>
      </c>
      <c r="D12" s="271">
        <f>E12</f>
        <v>2289078562.4</v>
      </c>
      <c r="E12" s="271">
        <f>E14+E20+E59+E64+E72+E82+E91</f>
        <v>2289078562.4</v>
      </c>
      <c r="F12" s="269"/>
      <c r="G12" s="271">
        <f>G14+G20+G59+G64+G72+G82+G91-G106</f>
        <v>2965716350</v>
      </c>
      <c r="H12" s="271">
        <f>H14+H20+H59+H64+H72+H82+H91</f>
        <v>3365716350</v>
      </c>
      <c r="I12" s="269"/>
      <c r="J12" s="14">
        <f>J14+J20+J59+J64+J72+J82+J91</f>
        <v>4023672200</v>
      </c>
      <c r="K12" s="14">
        <f>K14+K20+K59+K64+K72+K82+K91</f>
        <v>4023672200</v>
      </c>
      <c r="L12" s="276" t="s">
        <v>345</v>
      </c>
      <c r="M12" s="14">
        <f>N12</f>
        <v>957955850</v>
      </c>
      <c r="N12" s="14">
        <f>N14+N20+N59+N64+N72+N82+N91</f>
        <v>957955850</v>
      </c>
      <c r="O12" s="276" t="s">
        <v>345</v>
      </c>
      <c r="P12" s="14">
        <f>P14+P20+P59+P64+P72+P82+P91</f>
        <v>4147624800</v>
      </c>
      <c r="Q12" s="14">
        <f>Q14+Q20+Q59+Q64+Q72+Q82+Q91</f>
        <v>4147624800</v>
      </c>
      <c r="R12" s="276" t="s">
        <v>345</v>
      </c>
      <c r="S12" s="14">
        <f>S14+S20+S59+S64+S72+S82+S91</f>
        <v>4283460400</v>
      </c>
      <c r="T12" s="14">
        <f>T14+T20+T59+T64+T72+T82+T91</f>
        <v>4283460400</v>
      </c>
      <c r="U12" s="276" t="s">
        <v>345</v>
      </c>
      <c r="V12" s="56"/>
    </row>
    <row r="13" spans="1:22" ht="12.75" customHeight="1">
      <c r="A13" s="17"/>
      <c r="B13" s="16" t="s">
        <v>5</v>
      </c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7"/>
    </row>
    <row r="14" spans="1:22" s="5" customFormat="1" ht="25.5" customHeight="1">
      <c r="A14" s="8" t="s">
        <v>346</v>
      </c>
      <c r="B14" s="13" t="s">
        <v>347</v>
      </c>
      <c r="C14" s="8" t="s">
        <v>345</v>
      </c>
      <c r="D14" s="271">
        <f>E14</f>
        <v>780948186.8</v>
      </c>
      <c r="E14" s="271">
        <f>E16</f>
        <v>780948186.8</v>
      </c>
      <c r="F14" s="269" t="s">
        <v>345</v>
      </c>
      <c r="G14" s="269">
        <f>H14</f>
        <v>774539697</v>
      </c>
      <c r="H14" s="269">
        <f>H16</f>
        <v>774539697</v>
      </c>
      <c r="I14" s="269" t="s">
        <v>345</v>
      </c>
      <c r="J14" s="14">
        <f>K14</f>
        <v>855836000</v>
      </c>
      <c r="K14" s="14">
        <f>K16</f>
        <v>855836000</v>
      </c>
      <c r="L14" s="276" t="s">
        <v>345</v>
      </c>
      <c r="M14" s="14">
        <f>N14</f>
        <v>81296303</v>
      </c>
      <c r="N14" s="14">
        <f>N16</f>
        <v>81296303</v>
      </c>
      <c r="O14" s="276" t="s">
        <v>345</v>
      </c>
      <c r="P14" s="14">
        <f>Q14</f>
        <v>895836000</v>
      </c>
      <c r="Q14" s="14">
        <f>Q16</f>
        <v>895836000</v>
      </c>
      <c r="R14" s="276" t="s">
        <v>345</v>
      </c>
      <c r="S14" s="14">
        <f>T14</f>
        <v>995836000</v>
      </c>
      <c r="T14" s="14">
        <f>T16</f>
        <v>995836000</v>
      </c>
      <c r="U14" s="276" t="s">
        <v>345</v>
      </c>
      <c r="V14" s="56"/>
    </row>
    <row r="15" spans="1:22" ht="12.75" customHeight="1">
      <c r="A15" s="17"/>
      <c r="B15" s="16" t="s">
        <v>5</v>
      </c>
      <c r="C15" s="17"/>
      <c r="D15" s="17"/>
      <c r="E15" s="17"/>
      <c r="F15" s="17"/>
      <c r="G15" s="273"/>
      <c r="H15" s="273"/>
      <c r="I15" s="27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7"/>
    </row>
    <row r="16" spans="1:22" s="5" customFormat="1" ht="25.5" customHeight="1">
      <c r="A16" s="8" t="s">
        <v>348</v>
      </c>
      <c r="B16" s="13" t="s">
        <v>349</v>
      </c>
      <c r="C16" s="8" t="s">
        <v>345</v>
      </c>
      <c r="D16" s="271">
        <f>E16</f>
        <v>780948186.8</v>
      </c>
      <c r="E16" s="271">
        <f>E18+E19</f>
        <v>780948186.8</v>
      </c>
      <c r="F16" s="269" t="s">
        <v>345</v>
      </c>
      <c r="G16" s="269">
        <f>H16</f>
        <v>774539697</v>
      </c>
      <c r="H16" s="269">
        <f>SUM(H18:H19)</f>
        <v>774539697</v>
      </c>
      <c r="I16" s="269" t="s">
        <v>345</v>
      </c>
      <c r="J16" s="14">
        <f>K16</f>
        <v>855836000</v>
      </c>
      <c r="K16" s="14">
        <f>SUM(K18:K19)</f>
        <v>855836000</v>
      </c>
      <c r="L16" s="276" t="s">
        <v>345</v>
      </c>
      <c r="M16" s="14">
        <f>N16</f>
        <v>81296303</v>
      </c>
      <c r="N16" s="14">
        <f>SUM(N18:N19)</f>
        <v>81296303</v>
      </c>
      <c r="O16" s="276" t="s">
        <v>345</v>
      </c>
      <c r="P16" s="14">
        <f>Q16</f>
        <v>895836000</v>
      </c>
      <c r="Q16" s="14">
        <f>SUM(Q18:Q19)</f>
        <v>895836000</v>
      </c>
      <c r="R16" s="276" t="s">
        <v>345</v>
      </c>
      <c r="S16" s="14">
        <f>T16</f>
        <v>995836000</v>
      </c>
      <c r="T16" s="14">
        <f>SUM(T18:T19)</f>
        <v>995836000</v>
      </c>
      <c r="U16" s="276" t="s">
        <v>345</v>
      </c>
      <c r="V16" s="56"/>
    </row>
    <row r="17" spans="1:22" ht="12.75" customHeight="1">
      <c r="A17" s="17"/>
      <c r="B17" s="16" t="s">
        <v>168</v>
      </c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7"/>
    </row>
    <row r="18" spans="1:22" ht="14.25" customHeight="1">
      <c r="A18" s="17" t="s">
        <v>350</v>
      </c>
      <c r="B18" s="16" t="s">
        <v>351</v>
      </c>
      <c r="C18" s="17" t="s">
        <v>350</v>
      </c>
      <c r="D18" s="270">
        <f>E18</f>
        <v>737573791.8</v>
      </c>
      <c r="E18" s="270">
        <v>737573791.8</v>
      </c>
      <c r="F18" s="17" t="s">
        <v>345</v>
      </c>
      <c r="G18" s="17">
        <f>H18</f>
        <v>675423697</v>
      </c>
      <c r="H18" s="17">
        <v>675423697</v>
      </c>
      <c r="I18" s="17" t="s">
        <v>345</v>
      </c>
      <c r="J18" s="18">
        <f>K18</f>
        <v>698081000</v>
      </c>
      <c r="K18" s="18">
        <v>698081000</v>
      </c>
      <c r="L18" s="44" t="s">
        <v>345</v>
      </c>
      <c r="M18" s="18">
        <f>N18</f>
        <v>22657303</v>
      </c>
      <c r="N18" s="18">
        <f>K18-H18</f>
        <v>22657303</v>
      </c>
      <c r="O18" s="44" t="s">
        <v>345</v>
      </c>
      <c r="P18" s="18">
        <f>Q18</f>
        <v>738081000</v>
      </c>
      <c r="Q18" s="18">
        <v>738081000</v>
      </c>
      <c r="R18" s="44" t="s">
        <v>345</v>
      </c>
      <c r="S18" s="18">
        <f>T18</f>
        <v>838081000</v>
      </c>
      <c r="T18" s="18">
        <v>838081000</v>
      </c>
      <c r="U18" s="44" t="s">
        <v>345</v>
      </c>
      <c r="V18" s="57"/>
    </row>
    <row r="19" spans="1:22" ht="26.25" customHeight="1">
      <c r="A19" s="17" t="s">
        <v>352</v>
      </c>
      <c r="B19" s="16" t="s">
        <v>353</v>
      </c>
      <c r="C19" s="17" t="s">
        <v>352</v>
      </c>
      <c r="D19" s="270">
        <f>E19</f>
        <v>43374395</v>
      </c>
      <c r="E19" s="270">
        <v>43374395</v>
      </c>
      <c r="F19" s="17" t="s">
        <v>345</v>
      </c>
      <c r="G19" s="17">
        <f>H19</f>
        <v>99116000</v>
      </c>
      <c r="H19" s="17">
        <v>99116000</v>
      </c>
      <c r="I19" s="17" t="s">
        <v>345</v>
      </c>
      <c r="J19" s="18">
        <f>K19</f>
        <v>157755000</v>
      </c>
      <c r="K19" s="18">
        <v>157755000</v>
      </c>
      <c r="L19" s="44" t="s">
        <v>345</v>
      </c>
      <c r="M19" s="18">
        <f>N19</f>
        <v>58639000</v>
      </c>
      <c r="N19" s="18">
        <f>K19-H19</f>
        <v>58639000</v>
      </c>
      <c r="O19" s="44" t="s">
        <v>345</v>
      </c>
      <c r="P19" s="18">
        <f>Q19</f>
        <v>157755000</v>
      </c>
      <c r="Q19" s="18">
        <v>157755000</v>
      </c>
      <c r="R19" s="44" t="s">
        <v>345</v>
      </c>
      <c r="S19" s="18">
        <f>T19</f>
        <v>157755000</v>
      </c>
      <c r="T19" s="18">
        <v>157755000</v>
      </c>
      <c r="U19" s="44" t="s">
        <v>345</v>
      </c>
      <c r="V19" s="57"/>
    </row>
    <row r="20" spans="1:22" s="5" customFormat="1" ht="29.25" customHeight="1">
      <c r="A20" s="8" t="s">
        <v>354</v>
      </c>
      <c r="B20" s="13" t="s">
        <v>355</v>
      </c>
      <c r="C20" s="8" t="s">
        <v>345</v>
      </c>
      <c r="D20" s="269">
        <f>E20</f>
        <v>433803916.6</v>
      </c>
      <c r="E20" s="271">
        <f>E22+E31+E35+E44+E47+E51</f>
        <v>433803916.6</v>
      </c>
      <c r="F20" s="269" t="s">
        <v>345</v>
      </c>
      <c r="G20" s="271">
        <f>H20</f>
        <v>758234239.0000001</v>
      </c>
      <c r="H20" s="271">
        <f>H22+H31+H35+H44+H47+H51</f>
        <v>758234239.0000001</v>
      </c>
      <c r="I20" s="269" t="s">
        <v>345</v>
      </c>
      <c r="J20" s="14">
        <f>K20</f>
        <v>989675060</v>
      </c>
      <c r="K20" s="14">
        <f>K22+K31+K35+K44+K47+K51</f>
        <v>989675060</v>
      </c>
      <c r="L20" s="276" t="s">
        <v>345</v>
      </c>
      <c r="M20" s="14">
        <f>N20</f>
        <v>231440821</v>
      </c>
      <c r="N20" s="14">
        <f>N22+N31+N35+N44+N47+N51</f>
        <v>231440821</v>
      </c>
      <c r="O20" s="276" t="s">
        <v>345</v>
      </c>
      <c r="P20" s="14">
        <f>Q20</f>
        <v>1028627660</v>
      </c>
      <c r="Q20" s="14">
        <f>Q22+Q31+Q35+Q44+Q47+Q51</f>
        <v>1028627660</v>
      </c>
      <c r="R20" s="276" t="s">
        <v>345</v>
      </c>
      <c r="S20" s="14">
        <f>T20</f>
        <v>1045627660</v>
      </c>
      <c r="T20" s="14">
        <f>T22+T31+T35+T44+T47+T51</f>
        <v>1045627660</v>
      </c>
      <c r="U20" s="276" t="s">
        <v>345</v>
      </c>
      <c r="V20" s="56"/>
    </row>
    <row r="21" spans="1:22" ht="12.75" customHeight="1">
      <c r="A21" s="17"/>
      <c r="B21" s="16" t="s">
        <v>5</v>
      </c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57"/>
    </row>
    <row r="22" spans="1:22" s="5" customFormat="1" ht="25.5" customHeight="1">
      <c r="A22" s="8" t="s">
        <v>356</v>
      </c>
      <c r="B22" s="13" t="s">
        <v>357</v>
      </c>
      <c r="C22" s="8" t="s">
        <v>345</v>
      </c>
      <c r="D22" s="269">
        <f>E22</f>
        <v>248276856.2</v>
      </c>
      <c r="E22" s="269">
        <f>SUM(E24:E30)</f>
        <v>248276856.2</v>
      </c>
      <c r="F22" s="269" t="s">
        <v>345</v>
      </c>
      <c r="G22" s="271">
        <f>H22</f>
        <v>473165238.70000005</v>
      </c>
      <c r="H22" s="271">
        <f>SUM(H25:H30)</f>
        <v>473165238.70000005</v>
      </c>
      <c r="I22" s="269" t="s">
        <v>345</v>
      </c>
      <c r="J22" s="14">
        <f>K22</f>
        <v>510559000</v>
      </c>
      <c r="K22" s="14">
        <f>SUM(K25:K30)</f>
        <v>510559000</v>
      </c>
      <c r="L22" s="276" t="s">
        <v>345</v>
      </c>
      <c r="M22" s="14">
        <f>N22</f>
        <v>37393761.29999999</v>
      </c>
      <c r="N22" s="14">
        <f>SUM(N25:N30)</f>
        <v>37393761.29999999</v>
      </c>
      <c r="O22" s="276" t="s">
        <v>345</v>
      </c>
      <c r="P22" s="14">
        <f>Q22</f>
        <v>542559000</v>
      </c>
      <c r="Q22" s="14">
        <f>SUM(Q25:Q30)</f>
        <v>542559000</v>
      </c>
      <c r="R22" s="276" t="s">
        <v>345</v>
      </c>
      <c r="S22" s="14">
        <f>T22</f>
        <v>554559000</v>
      </c>
      <c r="T22" s="14">
        <f>SUM(T25:T30)</f>
        <v>554559000</v>
      </c>
      <c r="U22" s="276" t="s">
        <v>345</v>
      </c>
      <c r="V22" s="56"/>
    </row>
    <row r="23" spans="1:22" ht="12.75" customHeight="1">
      <c r="A23" s="17"/>
      <c r="B23" s="16" t="s">
        <v>168</v>
      </c>
      <c r="C23" s="17"/>
      <c r="D23" s="17"/>
      <c r="E23" s="17"/>
      <c r="F23" s="17"/>
      <c r="G23" s="17"/>
      <c r="H23" s="17"/>
      <c r="I23" s="17"/>
      <c r="J23" s="14"/>
      <c r="K23" s="14"/>
      <c r="L23" s="276"/>
      <c r="M23" s="14"/>
      <c r="N23" s="14"/>
      <c r="O23" s="14"/>
      <c r="P23" s="14"/>
      <c r="Q23" s="14"/>
      <c r="R23" s="276"/>
      <c r="S23" s="14"/>
      <c r="T23" s="14"/>
      <c r="U23" s="276"/>
      <c r="V23" s="57"/>
    </row>
    <row r="24" spans="1:22" ht="12.75" customHeight="1">
      <c r="A24" s="17">
        <v>4211</v>
      </c>
      <c r="B24" s="272" t="s">
        <v>753</v>
      </c>
      <c r="C24" s="17">
        <v>4211</v>
      </c>
      <c r="D24" s="17">
        <f>E24</f>
        <v>232410</v>
      </c>
      <c r="E24" s="17">
        <v>232410</v>
      </c>
      <c r="F24" s="17" t="s">
        <v>345</v>
      </c>
      <c r="G24" s="17"/>
      <c r="H24" s="17"/>
      <c r="I24" s="17"/>
      <c r="J24" s="14"/>
      <c r="K24" s="14"/>
      <c r="L24" s="276"/>
      <c r="M24" s="14"/>
      <c r="N24" s="14"/>
      <c r="O24" s="14"/>
      <c r="P24" s="14"/>
      <c r="Q24" s="14"/>
      <c r="R24" s="276"/>
      <c r="S24" s="14"/>
      <c r="T24" s="14"/>
      <c r="U24" s="276"/>
      <c r="V24" s="57"/>
    </row>
    <row r="25" spans="1:22" ht="12.75" customHeight="1">
      <c r="A25" s="17" t="s">
        <v>358</v>
      </c>
      <c r="B25" s="16" t="s">
        <v>359</v>
      </c>
      <c r="C25" s="17" t="s">
        <v>358</v>
      </c>
      <c r="D25" s="17">
        <f aca="true" t="shared" si="0" ref="D25:D30">E25</f>
        <v>85803211.5</v>
      </c>
      <c r="E25" s="17">
        <v>85803211.5</v>
      </c>
      <c r="F25" s="17" t="s">
        <v>345</v>
      </c>
      <c r="G25" s="270">
        <f aca="true" t="shared" si="1" ref="G25:G31">H25</f>
        <v>122328846.3</v>
      </c>
      <c r="H25" s="270">
        <v>122328846.3</v>
      </c>
      <c r="I25" s="17" t="s">
        <v>345</v>
      </c>
      <c r="J25" s="18">
        <f>K25</f>
        <v>137245000</v>
      </c>
      <c r="K25" s="18">
        <v>137245000</v>
      </c>
      <c r="L25" s="44" t="s">
        <v>345</v>
      </c>
      <c r="M25" s="18">
        <f aca="true" t="shared" si="2" ref="M25:M31">N25</f>
        <v>14916153.700000003</v>
      </c>
      <c r="N25" s="18">
        <f aca="true" t="shared" si="3" ref="N25:N30">K25-H25</f>
        <v>14916153.700000003</v>
      </c>
      <c r="O25" s="44" t="s">
        <v>345</v>
      </c>
      <c r="P25" s="18">
        <f>Q25</f>
        <v>157245000</v>
      </c>
      <c r="Q25" s="18">
        <v>157245000</v>
      </c>
      <c r="R25" s="44" t="s">
        <v>345</v>
      </c>
      <c r="S25" s="18">
        <f>T25</f>
        <v>167245000</v>
      </c>
      <c r="T25" s="18">
        <v>167245000</v>
      </c>
      <c r="U25" s="44" t="s">
        <v>345</v>
      </c>
      <c r="V25" s="57"/>
    </row>
    <row r="26" spans="1:22" ht="12.75" customHeight="1">
      <c r="A26" s="17" t="s">
        <v>360</v>
      </c>
      <c r="B26" s="16" t="s">
        <v>361</v>
      </c>
      <c r="C26" s="17" t="s">
        <v>360</v>
      </c>
      <c r="D26" s="17">
        <f t="shared" si="0"/>
        <v>152922151.1</v>
      </c>
      <c r="E26" s="17">
        <v>152922151.1</v>
      </c>
      <c r="F26" s="17" t="s">
        <v>345</v>
      </c>
      <c r="G26" s="270">
        <f t="shared" si="1"/>
        <v>343255990.3</v>
      </c>
      <c r="H26" s="270">
        <v>343255990.3</v>
      </c>
      <c r="I26" s="17" t="s">
        <v>345</v>
      </c>
      <c r="J26" s="18">
        <f>K26</f>
        <v>365760000</v>
      </c>
      <c r="K26" s="18">
        <v>365760000</v>
      </c>
      <c r="L26" s="44" t="s">
        <v>345</v>
      </c>
      <c r="M26" s="18">
        <f t="shared" si="2"/>
        <v>22504009.699999988</v>
      </c>
      <c r="N26" s="18">
        <f t="shared" si="3"/>
        <v>22504009.699999988</v>
      </c>
      <c r="O26" s="44" t="s">
        <v>345</v>
      </c>
      <c r="P26" s="18">
        <f>Q26</f>
        <v>377760000</v>
      </c>
      <c r="Q26" s="18">
        <v>377760000</v>
      </c>
      <c r="R26" s="44" t="s">
        <v>345</v>
      </c>
      <c r="S26" s="18">
        <f>T26</f>
        <v>379760000</v>
      </c>
      <c r="T26" s="18">
        <v>379760000</v>
      </c>
      <c r="U26" s="44" t="s">
        <v>345</v>
      </c>
      <c r="V26" s="57"/>
    </row>
    <row r="27" spans="1:22" ht="12.75" customHeight="1">
      <c r="A27" s="17" t="s">
        <v>362</v>
      </c>
      <c r="B27" s="16" t="s">
        <v>363</v>
      </c>
      <c r="C27" s="17" t="s">
        <v>362</v>
      </c>
      <c r="D27" s="17">
        <f t="shared" si="0"/>
        <v>7074083.6</v>
      </c>
      <c r="E27" s="17">
        <v>7074083.6</v>
      </c>
      <c r="F27" s="17" t="s">
        <v>345</v>
      </c>
      <c r="G27" s="17">
        <f t="shared" si="1"/>
        <v>6110402.1</v>
      </c>
      <c r="H27" s="17">
        <v>6110402.1</v>
      </c>
      <c r="I27" s="17" t="s">
        <v>345</v>
      </c>
      <c r="J27" s="18">
        <f>K27</f>
        <v>5934000</v>
      </c>
      <c r="K27" s="18">
        <v>5934000</v>
      </c>
      <c r="L27" s="44" t="s">
        <v>345</v>
      </c>
      <c r="M27" s="18">
        <f t="shared" si="2"/>
        <v>-176402.09999999963</v>
      </c>
      <c r="N27" s="18">
        <f t="shared" si="3"/>
        <v>-176402.09999999963</v>
      </c>
      <c r="O27" s="44" t="s">
        <v>345</v>
      </c>
      <c r="P27" s="18">
        <f>Q27</f>
        <v>5934000</v>
      </c>
      <c r="Q27" s="18">
        <v>5934000</v>
      </c>
      <c r="R27" s="44" t="s">
        <v>345</v>
      </c>
      <c r="S27" s="18">
        <f>T27</f>
        <v>5934000</v>
      </c>
      <c r="T27" s="18">
        <v>5934000</v>
      </c>
      <c r="U27" s="44" t="s">
        <v>345</v>
      </c>
      <c r="V27" s="57"/>
    </row>
    <row r="28" spans="1:22" ht="12.75" customHeight="1">
      <c r="A28" s="17" t="s">
        <v>364</v>
      </c>
      <c r="B28" s="16" t="s">
        <v>365</v>
      </c>
      <c r="C28" s="17" t="s">
        <v>364</v>
      </c>
      <c r="D28" s="17">
        <f t="shared" si="0"/>
        <v>975000</v>
      </c>
      <c r="E28" s="17">
        <v>975000</v>
      </c>
      <c r="F28" s="17" t="s">
        <v>345</v>
      </c>
      <c r="G28" s="17">
        <f t="shared" si="1"/>
        <v>1000000</v>
      </c>
      <c r="H28" s="17">
        <v>1000000</v>
      </c>
      <c r="I28" s="17" t="s">
        <v>345</v>
      </c>
      <c r="J28" s="20">
        <f>K28</f>
        <v>1200000</v>
      </c>
      <c r="K28" s="20">
        <v>1200000</v>
      </c>
      <c r="L28" s="34" t="s">
        <v>345</v>
      </c>
      <c r="M28" s="18">
        <f t="shared" si="2"/>
        <v>200000</v>
      </c>
      <c r="N28" s="18">
        <f t="shared" si="3"/>
        <v>200000</v>
      </c>
      <c r="O28" s="34" t="s">
        <v>345</v>
      </c>
      <c r="P28" s="20">
        <f>Q28</f>
        <v>1200000</v>
      </c>
      <c r="Q28" s="20">
        <v>1200000</v>
      </c>
      <c r="R28" s="34" t="s">
        <v>345</v>
      </c>
      <c r="S28" s="20">
        <f>T28</f>
        <v>1200000</v>
      </c>
      <c r="T28" s="20">
        <v>1200000</v>
      </c>
      <c r="U28" s="34" t="s">
        <v>345</v>
      </c>
      <c r="V28" s="57"/>
    </row>
    <row r="29" spans="1:22" ht="12.75" customHeight="1">
      <c r="A29" s="17" t="s">
        <v>366</v>
      </c>
      <c r="B29" s="16" t="s">
        <v>367</v>
      </c>
      <c r="C29" s="17" t="s">
        <v>366</v>
      </c>
      <c r="D29" s="17">
        <f t="shared" si="0"/>
        <v>850000</v>
      </c>
      <c r="E29" s="17">
        <v>850000</v>
      </c>
      <c r="F29" s="17" t="s">
        <v>345</v>
      </c>
      <c r="G29" s="17">
        <f t="shared" si="1"/>
        <v>50000</v>
      </c>
      <c r="H29" s="17">
        <v>50000</v>
      </c>
      <c r="I29" s="17" t="s">
        <v>345</v>
      </c>
      <c r="J29" s="18"/>
      <c r="K29" s="18"/>
      <c r="L29" s="44" t="s">
        <v>345</v>
      </c>
      <c r="M29" s="18">
        <f t="shared" si="2"/>
        <v>-50000</v>
      </c>
      <c r="N29" s="18">
        <f t="shared" si="3"/>
        <v>-50000</v>
      </c>
      <c r="O29" s="44" t="s">
        <v>345</v>
      </c>
      <c r="P29" s="18"/>
      <c r="Q29" s="18"/>
      <c r="R29" s="44" t="s">
        <v>345</v>
      </c>
      <c r="S29" s="18"/>
      <c r="T29" s="18"/>
      <c r="U29" s="44" t="s">
        <v>345</v>
      </c>
      <c r="V29" s="57"/>
    </row>
    <row r="30" spans="1:22" ht="12.75" customHeight="1">
      <c r="A30" s="17">
        <v>4217</v>
      </c>
      <c r="B30" s="272" t="s">
        <v>754</v>
      </c>
      <c r="C30" s="17">
        <v>4217</v>
      </c>
      <c r="D30" s="17">
        <f t="shared" si="0"/>
        <v>420000</v>
      </c>
      <c r="E30" s="17">
        <v>420000</v>
      </c>
      <c r="F30" s="17" t="s">
        <v>345</v>
      </c>
      <c r="G30" s="17">
        <f t="shared" si="1"/>
        <v>420000</v>
      </c>
      <c r="H30" s="17">
        <v>420000</v>
      </c>
      <c r="I30" s="17" t="s">
        <v>345</v>
      </c>
      <c r="J30" s="18">
        <f>K30</f>
        <v>420000</v>
      </c>
      <c r="K30" s="18">
        <v>420000</v>
      </c>
      <c r="L30" s="44" t="s">
        <v>345</v>
      </c>
      <c r="M30" s="18">
        <f t="shared" si="2"/>
        <v>0</v>
      </c>
      <c r="N30" s="18">
        <f t="shared" si="3"/>
        <v>0</v>
      </c>
      <c r="O30" s="44" t="s">
        <v>345</v>
      </c>
      <c r="P30" s="18">
        <f>Q30</f>
        <v>420000</v>
      </c>
      <c r="Q30" s="18">
        <v>420000</v>
      </c>
      <c r="R30" s="44" t="s">
        <v>345</v>
      </c>
      <c r="S30" s="18">
        <f>T30</f>
        <v>420000</v>
      </c>
      <c r="T30" s="18">
        <v>420000</v>
      </c>
      <c r="U30" s="44" t="s">
        <v>345</v>
      </c>
      <c r="V30" s="57"/>
    </row>
    <row r="31" spans="1:22" s="5" customFormat="1" ht="25.5" customHeight="1">
      <c r="A31" s="8" t="s">
        <v>368</v>
      </c>
      <c r="B31" s="13" t="s">
        <v>369</v>
      </c>
      <c r="C31" s="8" t="s">
        <v>345</v>
      </c>
      <c r="D31" s="269">
        <f>E31</f>
        <v>521900</v>
      </c>
      <c r="E31" s="269">
        <f>SUM(E33:E34)</f>
        <v>521900</v>
      </c>
      <c r="F31" s="269" t="s">
        <v>345</v>
      </c>
      <c r="G31" s="269">
        <f t="shared" si="1"/>
        <v>2200000</v>
      </c>
      <c r="H31" s="269">
        <f>SUM(H33:H34)</f>
        <v>2200000</v>
      </c>
      <c r="I31" s="269" t="s">
        <v>345</v>
      </c>
      <c r="J31" s="14">
        <f>K31</f>
        <v>2500000</v>
      </c>
      <c r="K31" s="14">
        <f>SUM(K33:K34)</f>
        <v>2500000</v>
      </c>
      <c r="L31" s="276" t="s">
        <v>345</v>
      </c>
      <c r="M31" s="14">
        <f t="shared" si="2"/>
        <v>300000</v>
      </c>
      <c r="N31" s="14">
        <f>SUM(N33:N34)</f>
        <v>300000</v>
      </c>
      <c r="O31" s="276" t="s">
        <v>345</v>
      </c>
      <c r="P31" s="14">
        <f>Q31</f>
        <v>2500000</v>
      </c>
      <c r="Q31" s="14">
        <f>SUM(Q33:Q34)</f>
        <v>2500000</v>
      </c>
      <c r="R31" s="276" t="s">
        <v>345</v>
      </c>
      <c r="S31" s="14">
        <f>T31</f>
        <v>2500000</v>
      </c>
      <c r="T31" s="14">
        <f>SUM(T33:T34)</f>
        <v>2500000</v>
      </c>
      <c r="U31" s="276" t="s">
        <v>345</v>
      </c>
      <c r="V31" s="56"/>
    </row>
    <row r="32" spans="1:22" ht="12.75" customHeight="1">
      <c r="A32" s="17"/>
      <c r="B32" s="16" t="s">
        <v>168</v>
      </c>
      <c r="C32" s="17"/>
      <c r="D32" s="17"/>
      <c r="E32" s="17"/>
      <c r="F32" s="17"/>
      <c r="G32" s="17"/>
      <c r="H32" s="17"/>
      <c r="I32" s="17"/>
      <c r="J32" s="18"/>
      <c r="K32" s="18"/>
      <c r="L32" s="44"/>
      <c r="M32" s="18"/>
      <c r="N32" s="18"/>
      <c r="O32" s="18"/>
      <c r="P32" s="18"/>
      <c r="Q32" s="18"/>
      <c r="R32" s="44"/>
      <c r="S32" s="18"/>
      <c r="T32" s="18"/>
      <c r="U32" s="44"/>
      <c r="V32" s="57"/>
    </row>
    <row r="33" spans="1:22" ht="12.75" customHeight="1">
      <c r="A33" s="17" t="s">
        <v>370</v>
      </c>
      <c r="B33" s="16" t="s">
        <v>371</v>
      </c>
      <c r="C33" s="17" t="s">
        <v>370</v>
      </c>
      <c r="D33" s="17">
        <f>E33</f>
        <v>521900</v>
      </c>
      <c r="E33" s="17">
        <v>521900</v>
      </c>
      <c r="F33" s="17" t="s">
        <v>345</v>
      </c>
      <c r="G33" s="17">
        <f>H33</f>
        <v>600000</v>
      </c>
      <c r="H33" s="17">
        <v>600000</v>
      </c>
      <c r="I33" s="17" t="s">
        <v>345</v>
      </c>
      <c r="J33" s="20">
        <f>K33</f>
        <v>500000</v>
      </c>
      <c r="K33" s="20">
        <v>500000</v>
      </c>
      <c r="L33" s="34" t="s">
        <v>345</v>
      </c>
      <c r="M33" s="20">
        <f>N33</f>
        <v>-100000</v>
      </c>
      <c r="N33" s="20">
        <f>K33-H33</f>
        <v>-100000</v>
      </c>
      <c r="O33" s="44" t="s">
        <v>345</v>
      </c>
      <c r="P33" s="20">
        <f>Q33</f>
        <v>500000</v>
      </c>
      <c r="Q33" s="20">
        <v>500000</v>
      </c>
      <c r="R33" s="34" t="s">
        <v>345</v>
      </c>
      <c r="S33" s="20">
        <f>T33</f>
        <v>500000</v>
      </c>
      <c r="T33" s="20">
        <v>500000</v>
      </c>
      <c r="U33" s="34" t="s">
        <v>345</v>
      </c>
      <c r="V33" s="57"/>
    </row>
    <row r="34" spans="1:22" ht="12.75" customHeight="1">
      <c r="A34" s="17" t="s">
        <v>372</v>
      </c>
      <c r="B34" s="16" t="s">
        <v>373</v>
      </c>
      <c r="C34" s="17" t="s">
        <v>372</v>
      </c>
      <c r="D34" s="17">
        <f>E34</f>
        <v>0</v>
      </c>
      <c r="E34" s="17">
        <v>0</v>
      </c>
      <c r="F34" s="17" t="s">
        <v>345</v>
      </c>
      <c r="G34" s="17">
        <f>H34</f>
        <v>1600000</v>
      </c>
      <c r="H34" s="17">
        <v>1600000</v>
      </c>
      <c r="I34" s="17" t="s">
        <v>345</v>
      </c>
      <c r="J34" s="18">
        <f>K34</f>
        <v>2000000</v>
      </c>
      <c r="K34" s="18">
        <v>2000000</v>
      </c>
      <c r="L34" s="44" t="s">
        <v>345</v>
      </c>
      <c r="M34" s="20">
        <f>N34</f>
        <v>400000</v>
      </c>
      <c r="N34" s="20">
        <f>K34-H34</f>
        <v>400000</v>
      </c>
      <c r="O34" s="44" t="s">
        <v>345</v>
      </c>
      <c r="P34" s="18">
        <f>Q34</f>
        <v>2000000</v>
      </c>
      <c r="Q34" s="18">
        <v>2000000</v>
      </c>
      <c r="R34" s="44" t="s">
        <v>345</v>
      </c>
      <c r="S34" s="18">
        <f>T34</f>
        <v>2000000</v>
      </c>
      <c r="T34" s="18">
        <v>2000000</v>
      </c>
      <c r="U34" s="44" t="s">
        <v>345</v>
      </c>
      <c r="V34" s="57"/>
    </row>
    <row r="35" spans="1:22" s="5" customFormat="1" ht="25.5" customHeight="1">
      <c r="A35" s="8" t="s">
        <v>374</v>
      </c>
      <c r="B35" s="13" t="s">
        <v>375</v>
      </c>
      <c r="C35" s="8" t="s">
        <v>345</v>
      </c>
      <c r="D35" s="269">
        <f>E35</f>
        <v>24857585</v>
      </c>
      <c r="E35" s="269">
        <f>SUM(E37:E43)</f>
        <v>24857585</v>
      </c>
      <c r="F35" s="269" t="s">
        <v>345</v>
      </c>
      <c r="G35" s="269">
        <f>H35</f>
        <v>119740579.7</v>
      </c>
      <c r="H35" s="269">
        <f>SUM(H38:H43)</f>
        <v>119740579.7</v>
      </c>
      <c r="I35" s="269" t="s">
        <v>345</v>
      </c>
      <c r="J35" s="14">
        <f>K35</f>
        <v>245075060</v>
      </c>
      <c r="K35" s="14">
        <f>SUM(K38:K43)</f>
        <v>245075060</v>
      </c>
      <c r="L35" s="276" t="s">
        <v>345</v>
      </c>
      <c r="M35" s="14">
        <f>N35</f>
        <v>125334480.3</v>
      </c>
      <c r="N35" s="14">
        <f>SUM(N38:N43)</f>
        <v>125334480.3</v>
      </c>
      <c r="O35" s="276" t="s">
        <v>345</v>
      </c>
      <c r="P35" s="14">
        <f>Q35</f>
        <v>245075060</v>
      </c>
      <c r="Q35" s="14">
        <f>SUM(Q38:Q43)</f>
        <v>245075060</v>
      </c>
      <c r="R35" s="276" t="s">
        <v>345</v>
      </c>
      <c r="S35" s="14">
        <f>T35</f>
        <v>245075060</v>
      </c>
      <c r="T35" s="14">
        <f>SUM(T38:T43)</f>
        <v>245075060</v>
      </c>
      <c r="U35" s="276" t="s">
        <v>345</v>
      </c>
      <c r="V35" s="56"/>
    </row>
    <row r="36" spans="1:22" ht="12.75" customHeight="1">
      <c r="A36" s="17"/>
      <c r="B36" s="16" t="s">
        <v>168</v>
      </c>
      <c r="C36" s="17"/>
      <c r="D36" s="17"/>
      <c r="E36" s="17"/>
      <c r="F36" s="17"/>
      <c r="G36" s="17"/>
      <c r="H36" s="17"/>
      <c r="I36" s="17"/>
      <c r="J36" s="18"/>
      <c r="K36" s="18"/>
      <c r="L36" s="44"/>
      <c r="M36" s="18"/>
      <c r="N36" s="18"/>
      <c r="O36" s="18"/>
      <c r="P36" s="18"/>
      <c r="Q36" s="18"/>
      <c r="R36" s="44"/>
      <c r="S36" s="18"/>
      <c r="T36" s="18"/>
      <c r="U36" s="44"/>
      <c r="V36" s="57"/>
    </row>
    <row r="37" spans="1:22" ht="12.75" customHeight="1">
      <c r="A37" s="17" t="s">
        <v>376</v>
      </c>
      <c r="B37" s="16" t="s">
        <v>377</v>
      </c>
      <c r="C37" s="17" t="s">
        <v>376</v>
      </c>
      <c r="D37" s="17">
        <f>E37</f>
        <v>40000</v>
      </c>
      <c r="E37" s="17">
        <v>40000</v>
      </c>
      <c r="F37" s="17" t="s">
        <v>345</v>
      </c>
      <c r="G37" s="17"/>
      <c r="H37" s="17"/>
      <c r="I37" s="17"/>
      <c r="J37" s="18"/>
      <c r="K37" s="18"/>
      <c r="L37" s="44"/>
      <c r="M37" s="18"/>
      <c r="N37" s="18"/>
      <c r="O37" s="18"/>
      <c r="P37" s="18"/>
      <c r="Q37" s="18"/>
      <c r="R37" s="44"/>
      <c r="S37" s="18"/>
      <c r="T37" s="18"/>
      <c r="U37" s="44"/>
      <c r="V37" s="57"/>
    </row>
    <row r="38" spans="1:22" ht="12.75" customHeight="1">
      <c r="A38" s="17" t="s">
        <v>378</v>
      </c>
      <c r="B38" s="16" t="s">
        <v>379</v>
      </c>
      <c r="C38" s="17" t="s">
        <v>378</v>
      </c>
      <c r="D38" s="17">
        <f aca="true" t="shared" si="4" ref="D38:D43">E38</f>
        <v>6547300</v>
      </c>
      <c r="E38" s="17">
        <v>6547300</v>
      </c>
      <c r="F38" s="17" t="s">
        <v>345</v>
      </c>
      <c r="G38" s="17">
        <f aca="true" t="shared" si="5" ref="G38:G44">H38</f>
        <v>2773000</v>
      </c>
      <c r="H38" s="17">
        <v>2773000</v>
      </c>
      <c r="I38" s="17" t="s">
        <v>345</v>
      </c>
      <c r="J38" s="20">
        <f>K38</f>
        <v>1605000</v>
      </c>
      <c r="K38" s="20">
        <v>1605000</v>
      </c>
      <c r="L38" s="34" t="s">
        <v>345</v>
      </c>
      <c r="M38" s="20">
        <f>N38</f>
        <v>-1168000</v>
      </c>
      <c r="N38" s="20">
        <f aca="true" t="shared" si="6" ref="N38:N43">K38-H38</f>
        <v>-1168000</v>
      </c>
      <c r="O38" s="44" t="s">
        <v>345</v>
      </c>
      <c r="P38" s="20">
        <f>Q38</f>
        <v>1605000</v>
      </c>
      <c r="Q38" s="20">
        <v>1605000</v>
      </c>
      <c r="R38" s="34" t="s">
        <v>345</v>
      </c>
      <c r="S38" s="20">
        <f>T38</f>
        <v>1605000</v>
      </c>
      <c r="T38" s="20">
        <v>1605000</v>
      </c>
      <c r="U38" s="34" t="s">
        <v>345</v>
      </c>
      <c r="V38" s="57"/>
    </row>
    <row r="39" spans="1:22" ht="12.75" customHeight="1">
      <c r="A39" s="17" t="s">
        <v>380</v>
      </c>
      <c r="B39" s="16" t="s">
        <v>381</v>
      </c>
      <c r="C39" s="17" t="s">
        <v>380</v>
      </c>
      <c r="D39" s="17">
        <f t="shared" si="4"/>
        <v>361000</v>
      </c>
      <c r="E39" s="17">
        <v>361000</v>
      </c>
      <c r="F39" s="17" t="s">
        <v>345</v>
      </c>
      <c r="G39" s="17">
        <f t="shared" si="5"/>
        <v>1000000</v>
      </c>
      <c r="H39" s="17">
        <v>1000000</v>
      </c>
      <c r="I39" s="17" t="s">
        <v>345</v>
      </c>
      <c r="J39" s="18">
        <f>K39</f>
        <v>1000000</v>
      </c>
      <c r="K39" s="18">
        <v>1000000</v>
      </c>
      <c r="L39" s="44" t="s">
        <v>345</v>
      </c>
      <c r="M39" s="20">
        <f aca="true" t="shared" si="7" ref="M39:M44">N39</f>
        <v>0</v>
      </c>
      <c r="N39" s="20">
        <f t="shared" si="6"/>
        <v>0</v>
      </c>
      <c r="O39" s="44" t="s">
        <v>345</v>
      </c>
      <c r="P39" s="18">
        <f>Q39</f>
        <v>1000000</v>
      </c>
      <c r="Q39" s="18">
        <v>1000000</v>
      </c>
      <c r="R39" s="44" t="s">
        <v>345</v>
      </c>
      <c r="S39" s="18">
        <f>T39</f>
        <v>1000000</v>
      </c>
      <c r="T39" s="18">
        <v>1000000</v>
      </c>
      <c r="U39" s="44" t="s">
        <v>345</v>
      </c>
      <c r="V39" s="57"/>
    </row>
    <row r="40" spans="1:22" ht="12.75" customHeight="1">
      <c r="A40" s="17" t="s">
        <v>382</v>
      </c>
      <c r="B40" s="16" t="s">
        <v>383</v>
      </c>
      <c r="C40" s="17" t="s">
        <v>382</v>
      </c>
      <c r="D40" s="17">
        <f t="shared" si="4"/>
        <v>3508390</v>
      </c>
      <c r="E40" s="17">
        <v>3508390</v>
      </c>
      <c r="F40" s="17" t="s">
        <v>345</v>
      </c>
      <c r="G40" s="17">
        <f t="shared" si="5"/>
        <v>3000000</v>
      </c>
      <c r="H40" s="17">
        <v>3000000</v>
      </c>
      <c r="I40" s="17" t="s">
        <v>345</v>
      </c>
      <c r="J40" s="18">
        <f>K40</f>
        <v>3250000</v>
      </c>
      <c r="K40" s="18">
        <v>3250000</v>
      </c>
      <c r="L40" s="44" t="s">
        <v>345</v>
      </c>
      <c r="M40" s="20">
        <f t="shared" si="7"/>
        <v>250000</v>
      </c>
      <c r="N40" s="20">
        <f t="shared" si="6"/>
        <v>250000</v>
      </c>
      <c r="O40" s="44" t="s">
        <v>345</v>
      </c>
      <c r="P40" s="18">
        <f>Q40</f>
        <v>3250000</v>
      </c>
      <c r="Q40" s="18">
        <v>3250000</v>
      </c>
      <c r="R40" s="44" t="s">
        <v>345</v>
      </c>
      <c r="S40" s="18">
        <f>T40</f>
        <v>3250000</v>
      </c>
      <c r="T40" s="18">
        <v>3250000</v>
      </c>
      <c r="U40" s="44" t="s">
        <v>345</v>
      </c>
      <c r="V40" s="57"/>
    </row>
    <row r="41" spans="1:22" ht="12.75" customHeight="1">
      <c r="A41" s="17" t="s">
        <v>384</v>
      </c>
      <c r="B41" s="16" t="s">
        <v>385</v>
      </c>
      <c r="C41" s="17" t="s">
        <v>384</v>
      </c>
      <c r="D41" s="17">
        <f t="shared" si="4"/>
        <v>0</v>
      </c>
      <c r="E41" s="17">
        <v>0</v>
      </c>
      <c r="F41" s="17" t="s">
        <v>345</v>
      </c>
      <c r="G41" s="17">
        <f t="shared" si="5"/>
        <v>0</v>
      </c>
      <c r="H41" s="17"/>
      <c r="I41" s="17" t="s">
        <v>345</v>
      </c>
      <c r="J41" s="20"/>
      <c r="K41" s="20"/>
      <c r="L41" s="34"/>
      <c r="M41" s="20">
        <f t="shared" si="7"/>
        <v>0</v>
      </c>
      <c r="N41" s="20">
        <f t="shared" si="6"/>
        <v>0</v>
      </c>
      <c r="O41" s="34" t="s">
        <v>345</v>
      </c>
      <c r="P41" s="20"/>
      <c r="Q41" s="20"/>
      <c r="R41" s="34"/>
      <c r="S41" s="20"/>
      <c r="T41" s="20"/>
      <c r="U41" s="34"/>
      <c r="V41" s="57"/>
    </row>
    <row r="42" spans="1:22" ht="12.75" customHeight="1">
      <c r="A42" s="17" t="s">
        <v>386</v>
      </c>
      <c r="B42" s="16" t="s">
        <v>387</v>
      </c>
      <c r="C42" s="17" t="s">
        <v>386</v>
      </c>
      <c r="D42" s="17">
        <f t="shared" si="4"/>
        <v>0</v>
      </c>
      <c r="E42" s="17">
        <v>0</v>
      </c>
      <c r="F42" s="17" t="s">
        <v>345</v>
      </c>
      <c r="G42" s="17">
        <f t="shared" si="5"/>
        <v>1000000</v>
      </c>
      <c r="H42" s="17">
        <v>1000000</v>
      </c>
      <c r="I42" s="17" t="s">
        <v>345</v>
      </c>
      <c r="J42" s="18">
        <f>K42</f>
        <v>1000000</v>
      </c>
      <c r="K42" s="18">
        <v>1000000</v>
      </c>
      <c r="L42" s="44" t="s">
        <v>345</v>
      </c>
      <c r="M42" s="20">
        <f t="shared" si="7"/>
        <v>0</v>
      </c>
      <c r="N42" s="20">
        <f t="shared" si="6"/>
        <v>0</v>
      </c>
      <c r="O42" s="44" t="s">
        <v>345</v>
      </c>
      <c r="P42" s="18">
        <f>Q42</f>
        <v>1000000</v>
      </c>
      <c r="Q42" s="18">
        <v>1000000</v>
      </c>
      <c r="R42" s="44" t="s">
        <v>345</v>
      </c>
      <c r="S42" s="18">
        <f>T42</f>
        <v>1000000</v>
      </c>
      <c r="T42" s="18">
        <v>1000000</v>
      </c>
      <c r="U42" s="44" t="s">
        <v>345</v>
      </c>
      <c r="V42" s="57"/>
    </row>
    <row r="43" spans="1:22" ht="12.75" customHeight="1">
      <c r="A43" s="17" t="s">
        <v>388</v>
      </c>
      <c r="B43" s="16" t="s">
        <v>389</v>
      </c>
      <c r="C43" s="17" t="s">
        <v>390</v>
      </c>
      <c r="D43" s="17">
        <f t="shared" si="4"/>
        <v>14400895</v>
      </c>
      <c r="E43" s="17">
        <v>14400895</v>
      </c>
      <c r="F43" s="17" t="s">
        <v>345</v>
      </c>
      <c r="G43" s="17">
        <f t="shared" si="5"/>
        <v>111967579.7</v>
      </c>
      <c r="H43" s="17">
        <v>111967579.7</v>
      </c>
      <c r="I43" s="17" t="s">
        <v>345</v>
      </c>
      <c r="J43" s="18">
        <f>K43</f>
        <v>238220060</v>
      </c>
      <c r="K43" s="18">
        <v>238220060</v>
      </c>
      <c r="L43" s="44" t="s">
        <v>345</v>
      </c>
      <c r="M43" s="20">
        <f t="shared" si="7"/>
        <v>126252480.3</v>
      </c>
      <c r="N43" s="20">
        <f t="shared" si="6"/>
        <v>126252480.3</v>
      </c>
      <c r="O43" s="44" t="s">
        <v>345</v>
      </c>
      <c r="P43" s="18">
        <f>Q43</f>
        <v>238220060</v>
      </c>
      <c r="Q43" s="18">
        <v>238220060</v>
      </c>
      <c r="R43" s="44" t="s">
        <v>345</v>
      </c>
      <c r="S43" s="18">
        <f>T43</f>
        <v>238220060</v>
      </c>
      <c r="T43" s="18">
        <v>238220060</v>
      </c>
      <c r="U43" s="44" t="s">
        <v>345</v>
      </c>
      <c r="V43" s="57"/>
    </row>
    <row r="44" spans="1:22" s="5" customFormat="1" ht="25.5" customHeight="1">
      <c r="A44" s="8" t="s">
        <v>391</v>
      </c>
      <c r="B44" s="13" t="s">
        <v>392</v>
      </c>
      <c r="C44" s="8" t="s">
        <v>345</v>
      </c>
      <c r="D44" s="269">
        <f>E44</f>
        <v>21398243</v>
      </c>
      <c r="E44" s="269">
        <f>E46</f>
        <v>21398243</v>
      </c>
      <c r="F44" s="269" t="s">
        <v>345</v>
      </c>
      <c r="G44" s="269">
        <f t="shared" si="5"/>
        <v>11591000</v>
      </c>
      <c r="H44" s="269">
        <f>H46</f>
        <v>11591000</v>
      </c>
      <c r="I44" s="269" t="s">
        <v>345</v>
      </c>
      <c r="J44" s="14">
        <f>K44</f>
        <v>20241000</v>
      </c>
      <c r="K44" s="14">
        <f>K46</f>
        <v>20241000</v>
      </c>
      <c r="L44" s="276" t="s">
        <v>345</v>
      </c>
      <c r="M44" s="14">
        <f t="shared" si="7"/>
        <v>8650000</v>
      </c>
      <c r="N44" s="14">
        <f>N46</f>
        <v>8650000</v>
      </c>
      <c r="O44" s="276" t="s">
        <v>345</v>
      </c>
      <c r="P44" s="14">
        <f>Q44</f>
        <v>20241000</v>
      </c>
      <c r="Q44" s="14">
        <f>Q46</f>
        <v>20241000</v>
      </c>
      <c r="R44" s="276" t="s">
        <v>345</v>
      </c>
      <c r="S44" s="14">
        <f>T44</f>
        <v>20241000</v>
      </c>
      <c r="T44" s="14">
        <f>T46</f>
        <v>20241000</v>
      </c>
      <c r="U44" s="276" t="s">
        <v>345</v>
      </c>
      <c r="V44" s="56"/>
    </row>
    <row r="45" spans="1:22" ht="12.75" customHeight="1">
      <c r="A45" s="17"/>
      <c r="B45" s="16" t="s">
        <v>168</v>
      </c>
      <c r="C45" s="17"/>
      <c r="D45" s="17"/>
      <c r="E45" s="17"/>
      <c r="F45" s="17"/>
      <c r="G45" s="17"/>
      <c r="H45" s="17"/>
      <c r="I45" s="17"/>
      <c r="J45" s="14"/>
      <c r="K45" s="14"/>
      <c r="L45" s="276"/>
      <c r="M45" s="14"/>
      <c r="N45" s="14"/>
      <c r="O45" s="14"/>
      <c r="P45" s="14"/>
      <c r="Q45" s="14"/>
      <c r="R45" s="276"/>
      <c r="S45" s="14"/>
      <c r="T45" s="14"/>
      <c r="U45" s="276"/>
      <c r="V45" s="57"/>
    </row>
    <row r="46" spans="1:22" ht="12.75" customHeight="1">
      <c r="A46" s="17" t="s">
        <v>393</v>
      </c>
      <c r="B46" s="16" t="s">
        <v>394</v>
      </c>
      <c r="C46" s="17" t="s">
        <v>393</v>
      </c>
      <c r="D46" s="17">
        <f>E46</f>
        <v>21398243</v>
      </c>
      <c r="E46" s="17">
        <v>21398243</v>
      </c>
      <c r="F46" s="17" t="s">
        <v>345</v>
      </c>
      <c r="G46" s="17">
        <f>H46</f>
        <v>11591000</v>
      </c>
      <c r="H46" s="17">
        <v>11591000</v>
      </c>
      <c r="I46" s="17" t="s">
        <v>345</v>
      </c>
      <c r="J46" s="18">
        <f>K46</f>
        <v>20241000</v>
      </c>
      <c r="K46" s="18">
        <v>20241000</v>
      </c>
      <c r="L46" s="44" t="s">
        <v>345</v>
      </c>
      <c r="M46" s="18">
        <f>N46</f>
        <v>8650000</v>
      </c>
      <c r="N46" s="18">
        <f>K46-H46</f>
        <v>8650000</v>
      </c>
      <c r="O46" s="44" t="s">
        <v>345</v>
      </c>
      <c r="P46" s="18">
        <f>Q46</f>
        <v>20241000</v>
      </c>
      <c r="Q46" s="18">
        <v>20241000</v>
      </c>
      <c r="R46" s="44" t="s">
        <v>345</v>
      </c>
      <c r="S46" s="18">
        <f>T46</f>
        <v>20241000</v>
      </c>
      <c r="T46" s="18">
        <v>20241000</v>
      </c>
      <c r="U46" s="44" t="s">
        <v>345</v>
      </c>
      <c r="V46" s="57"/>
    </row>
    <row r="47" spans="1:22" s="5" customFormat="1" ht="25.5" customHeight="1">
      <c r="A47" s="8" t="s">
        <v>395</v>
      </c>
      <c r="B47" s="13" t="s">
        <v>396</v>
      </c>
      <c r="C47" s="8" t="s">
        <v>345</v>
      </c>
      <c r="D47" s="269">
        <f>E47</f>
        <v>73310269</v>
      </c>
      <c r="E47" s="269">
        <f>SUM(E49:E50)</f>
        <v>73310269</v>
      </c>
      <c r="F47" s="269" t="s">
        <v>345</v>
      </c>
      <c r="G47" s="269">
        <f>H47</f>
        <v>87330000</v>
      </c>
      <c r="H47" s="269">
        <f>SUM(H49:H50)</f>
        <v>87330000</v>
      </c>
      <c r="I47" s="269" t="s">
        <v>345</v>
      </c>
      <c r="J47" s="14">
        <f>K47</f>
        <v>95060000</v>
      </c>
      <c r="K47" s="14">
        <f>SUM(K49:K50)</f>
        <v>95060000</v>
      </c>
      <c r="L47" s="276" t="s">
        <v>345</v>
      </c>
      <c r="M47" s="14">
        <f>N47</f>
        <v>7730000</v>
      </c>
      <c r="N47" s="14">
        <f>SUM(N49:N50)</f>
        <v>7730000</v>
      </c>
      <c r="O47" s="276" t="s">
        <v>345</v>
      </c>
      <c r="P47" s="14">
        <f>Q47</f>
        <v>98760000</v>
      </c>
      <c r="Q47" s="14">
        <f>SUM(Q49:Q50)</f>
        <v>98760000</v>
      </c>
      <c r="R47" s="276" t="s">
        <v>345</v>
      </c>
      <c r="S47" s="14">
        <f>T47</f>
        <v>100760000</v>
      </c>
      <c r="T47" s="14">
        <f>SUM(T49:T50)</f>
        <v>100760000</v>
      </c>
      <c r="U47" s="276" t="s">
        <v>345</v>
      </c>
      <c r="V47" s="56"/>
    </row>
    <row r="48" spans="1:22" ht="12.75" customHeight="1">
      <c r="A48" s="17"/>
      <c r="B48" s="16" t="s">
        <v>168</v>
      </c>
      <c r="C48" s="17"/>
      <c r="D48" s="17"/>
      <c r="E48" s="17"/>
      <c r="F48" s="17"/>
      <c r="G48" s="17"/>
      <c r="H48" s="17"/>
      <c r="I48" s="1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7"/>
    </row>
    <row r="49" spans="1:22" ht="12.75" customHeight="1">
      <c r="A49" s="17" t="s">
        <v>397</v>
      </c>
      <c r="B49" s="16" t="s">
        <v>398</v>
      </c>
      <c r="C49" s="17" t="s">
        <v>397</v>
      </c>
      <c r="D49" s="17">
        <f>E49</f>
        <v>60011549</v>
      </c>
      <c r="E49" s="17">
        <v>60011549</v>
      </c>
      <c r="F49" s="17" t="s">
        <v>345</v>
      </c>
      <c r="G49" s="17">
        <f>H49</f>
        <v>74570000</v>
      </c>
      <c r="H49" s="17">
        <v>74570000</v>
      </c>
      <c r="I49" s="17" t="s">
        <v>345</v>
      </c>
      <c r="J49" s="20">
        <f>K49</f>
        <v>80000000</v>
      </c>
      <c r="K49" s="20">
        <v>80000000</v>
      </c>
      <c r="L49" s="34" t="s">
        <v>345</v>
      </c>
      <c r="M49" s="20">
        <f>N49</f>
        <v>5430000</v>
      </c>
      <c r="N49" s="20">
        <f>K49-H49</f>
        <v>5430000</v>
      </c>
      <c r="O49" s="44" t="s">
        <v>345</v>
      </c>
      <c r="P49" s="20">
        <f>Q49</f>
        <v>82500000</v>
      </c>
      <c r="Q49" s="20">
        <v>82500000</v>
      </c>
      <c r="R49" s="34" t="s">
        <v>345</v>
      </c>
      <c r="S49" s="20">
        <f>T49</f>
        <v>83500000</v>
      </c>
      <c r="T49" s="20">
        <v>83500000</v>
      </c>
      <c r="U49" s="34" t="s">
        <v>345</v>
      </c>
      <c r="V49" s="57"/>
    </row>
    <row r="50" spans="1:22" ht="12.75" customHeight="1">
      <c r="A50" s="17" t="s">
        <v>399</v>
      </c>
      <c r="B50" s="16" t="s">
        <v>400</v>
      </c>
      <c r="C50" s="17" t="s">
        <v>399</v>
      </c>
      <c r="D50" s="17">
        <f>E50</f>
        <v>13298720</v>
      </c>
      <c r="E50" s="17">
        <v>13298720</v>
      </c>
      <c r="F50" s="17" t="s">
        <v>345</v>
      </c>
      <c r="G50" s="17">
        <f>H50</f>
        <v>12760000</v>
      </c>
      <c r="H50" s="17">
        <v>12760000</v>
      </c>
      <c r="I50" s="17" t="s">
        <v>345</v>
      </c>
      <c r="J50" s="20">
        <f>K50</f>
        <v>15060000</v>
      </c>
      <c r="K50" s="20">
        <v>15060000</v>
      </c>
      <c r="L50" s="34" t="s">
        <v>345</v>
      </c>
      <c r="M50" s="20">
        <f>N50</f>
        <v>2300000</v>
      </c>
      <c r="N50" s="20">
        <f>K50-H50</f>
        <v>2300000</v>
      </c>
      <c r="O50" s="44" t="s">
        <v>345</v>
      </c>
      <c r="P50" s="20">
        <f>Q50</f>
        <v>16260000</v>
      </c>
      <c r="Q50" s="20">
        <v>16260000</v>
      </c>
      <c r="R50" s="34" t="s">
        <v>345</v>
      </c>
      <c r="S50" s="20">
        <f>T50</f>
        <v>17260000</v>
      </c>
      <c r="T50" s="20">
        <v>17260000</v>
      </c>
      <c r="U50" s="34" t="s">
        <v>345</v>
      </c>
      <c r="V50" s="57"/>
    </row>
    <row r="51" spans="1:22" s="5" customFormat="1" ht="25.5" customHeight="1">
      <c r="A51" s="8" t="s">
        <v>401</v>
      </c>
      <c r="B51" s="13" t="s">
        <v>402</v>
      </c>
      <c r="C51" s="8" t="s">
        <v>345</v>
      </c>
      <c r="D51" s="269">
        <f>E51</f>
        <v>65439063.400000006</v>
      </c>
      <c r="E51" s="269">
        <f>SUM(E53:E58)</f>
        <v>65439063.400000006</v>
      </c>
      <c r="F51" s="269" t="s">
        <v>345</v>
      </c>
      <c r="G51" s="269">
        <f>H51</f>
        <v>64207420.6</v>
      </c>
      <c r="H51" s="269">
        <f>SUM(H53:H58)</f>
        <v>64207420.6</v>
      </c>
      <c r="I51" s="269" t="s">
        <v>345</v>
      </c>
      <c r="J51" s="14">
        <f>K51</f>
        <v>116240000</v>
      </c>
      <c r="K51" s="14">
        <f>SUM(K53:K58)</f>
        <v>116240000</v>
      </c>
      <c r="L51" s="276" t="s">
        <v>345</v>
      </c>
      <c r="M51" s="14">
        <f>N51</f>
        <v>52032579.4</v>
      </c>
      <c r="N51" s="14">
        <f>SUM(N53:N58)</f>
        <v>52032579.4</v>
      </c>
      <c r="O51" s="276" t="s">
        <v>345</v>
      </c>
      <c r="P51" s="14">
        <f>Q51</f>
        <v>119492600</v>
      </c>
      <c r="Q51" s="14">
        <f>SUM(Q53:Q58)</f>
        <v>119492600</v>
      </c>
      <c r="R51" s="276" t="s">
        <v>345</v>
      </c>
      <c r="S51" s="14">
        <f>T51</f>
        <v>122492600</v>
      </c>
      <c r="T51" s="14">
        <f>SUM(T53:T58)</f>
        <v>122492600</v>
      </c>
      <c r="U51" s="276" t="s">
        <v>345</v>
      </c>
      <c r="V51" s="56"/>
    </row>
    <row r="52" spans="1:22" ht="12.75" customHeight="1">
      <c r="A52" s="17"/>
      <c r="B52" s="16" t="s">
        <v>168</v>
      </c>
      <c r="C52" s="17"/>
      <c r="D52" s="17"/>
      <c r="E52" s="17"/>
      <c r="F52" s="17"/>
      <c r="G52" s="17"/>
      <c r="H52" s="17"/>
      <c r="I52" s="17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57"/>
    </row>
    <row r="53" spans="1:22" ht="12.75" customHeight="1">
      <c r="A53" s="17" t="s">
        <v>403</v>
      </c>
      <c r="B53" s="16" t="s">
        <v>404</v>
      </c>
      <c r="C53" s="17" t="s">
        <v>403</v>
      </c>
      <c r="D53" s="17">
        <f aca="true" t="shared" si="8" ref="D53:D58">E53</f>
        <v>8342165</v>
      </c>
      <c r="E53" s="17">
        <v>8342165</v>
      </c>
      <c r="F53" s="17" t="s">
        <v>345</v>
      </c>
      <c r="G53" s="17">
        <f>H53</f>
        <v>9570000</v>
      </c>
      <c r="H53" s="17">
        <v>9570000</v>
      </c>
      <c r="I53" s="17" t="s">
        <v>345</v>
      </c>
      <c r="J53" s="20">
        <f>K53</f>
        <v>11240000</v>
      </c>
      <c r="K53" s="20">
        <v>11240000</v>
      </c>
      <c r="L53" s="34" t="s">
        <v>345</v>
      </c>
      <c r="M53" s="20">
        <f aca="true" t="shared" si="9" ref="M53:M58">N53</f>
        <v>1670000</v>
      </c>
      <c r="N53" s="20">
        <f aca="true" t="shared" si="10" ref="N53:N58">K53-H53</f>
        <v>1670000</v>
      </c>
      <c r="O53" s="44" t="s">
        <v>345</v>
      </c>
      <c r="P53" s="20">
        <f>Q53</f>
        <v>12492600</v>
      </c>
      <c r="Q53" s="20">
        <v>12492600</v>
      </c>
      <c r="R53" s="34" t="s">
        <v>345</v>
      </c>
      <c r="S53" s="20">
        <f>T53</f>
        <v>13492600</v>
      </c>
      <c r="T53" s="20">
        <v>13492600</v>
      </c>
      <c r="U53" s="34" t="s">
        <v>345</v>
      </c>
      <c r="V53" s="57"/>
    </row>
    <row r="54" spans="1:22" ht="24" customHeight="1">
      <c r="A54" s="17">
        <v>4263</v>
      </c>
      <c r="B54" s="272" t="s">
        <v>755</v>
      </c>
      <c r="C54" s="17">
        <v>4263</v>
      </c>
      <c r="D54" s="17">
        <f t="shared" si="8"/>
        <v>72000</v>
      </c>
      <c r="E54" s="17">
        <v>72000</v>
      </c>
      <c r="F54" s="17" t="s">
        <v>345</v>
      </c>
      <c r="G54" s="17"/>
      <c r="H54" s="17"/>
      <c r="I54" s="17"/>
      <c r="J54" s="14"/>
      <c r="K54" s="14"/>
      <c r="L54" s="34"/>
      <c r="M54" s="20">
        <f t="shared" si="9"/>
        <v>0</v>
      </c>
      <c r="N54" s="20">
        <f t="shared" si="10"/>
        <v>0</v>
      </c>
      <c r="O54" s="44" t="s">
        <v>345</v>
      </c>
      <c r="P54" s="14"/>
      <c r="Q54" s="14"/>
      <c r="R54" s="34"/>
      <c r="S54" s="14"/>
      <c r="T54" s="14"/>
      <c r="U54" s="34"/>
      <c r="V54" s="57"/>
    </row>
    <row r="55" spans="1:22" ht="12.75" customHeight="1">
      <c r="A55" s="17" t="s">
        <v>405</v>
      </c>
      <c r="B55" s="16" t="s">
        <v>406</v>
      </c>
      <c r="C55" s="17" t="s">
        <v>405</v>
      </c>
      <c r="D55" s="17">
        <f t="shared" si="8"/>
        <v>22642967.1</v>
      </c>
      <c r="E55" s="17">
        <v>22642967.1</v>
      </c>
      <c r="F55" s="17" t="s">
        <v>345</v>
      </c>
      <c r="G55" s="17">
        <f>H55</f>
        <v>9310420.6</v>
      </c>
      <c r="H55" s="17">
        <v>9310420.6</v>
      </c>
      <c r="I55" s="17" t="s">
        <v>345</v>
      </c>
      <c r="J55" s="18">
        <f>K55</f>
        <v>17000000</v>
      </c>
      <c r="K55" s="18">
        <v>17000000</v>
      </c>
      <c r="L55" s="44" t="s">
        <v>345</v>
      </c>
      <c r="M55" s="20">
        <f t="shared" si="9"/>
        <v>7689579.4</v>
      </c>
      <c r="N55" s="20">
        <f t="shared" si="10"/>
        <v>7689579.4</v>
      </c>
      <c r="O55" s="44" t="s">
        <v>345</v>
      </c>
      <c r="P55" s="18">
        <f>Q55</f>
        <v>18000000</v>
      </c>
      <c r="Q55" s="18">
        <v>18000000</v>
      </c>
      <c r="R55" s="44" t="s">
        <v>345</v>
      </c>
      <c r="S55" s="18">
        <f>T55</f>
        <v>19000000</v>
      </c>
      <c r="T55" s="18">
        <v>19000000</v>
      </c>
      <c r="U55" s="44" t="s">
        <v>345</v>
      </c>
      <c r="V55" s="57"/>
    </row>
    <row r="56" spans="1:22" ht="12.75" customHeight="1">
      <c r="A56" s="17">
        <v>4266</v>
      </c>
      <c r="B56" s="272" t="s">
        <v>756</v>
      </c>
      <c r="C56" s="17">
        <v>4266</v>
      </c>
      <c r="D56" s="17">
        <f t="shared" si="8"/>
        <v>179700</v>
      </c>
      <c r="E56" s="17">
        <v>179700</v>
      </c>
      <c r="F56" s="17" t="s">
        <v>345</v>
      </c>
      <c r="G56" s="17"/>
      <c r="H56" s="17"/>
      <c r="I56" s="17"/>
      <c r="J56" s="18"/>
      <c r="K56" s="18"/>
      <c r="L56" s="44"/>
      <c r="M56" s="20">
        <f t="shared" si="9"/>
        <v>0</v>
      </c>
      <c r="N56" s="20">
        <f t="shared" si="10"/>
        <v>0</v>
      </c>
      <c r="O56" s="34" t="s">
        <v>345</v>
      </c>
      <c r="P56" s="18"/>
      <c r="Q56" s="18"/>
      <c r="R56" s="44"/>
      <c r="S56" s="18"/>
      <c r="T56" s="18"/>
      <c r="U56" s="44"/>
      <c r="V56" s="57"/>
    </row>
    <row r="57" spans="1:22" ht="12.75" customHeight="1">
      <c r="A57" s="17" t="s">
        <v>407</v>
      </c>
      <c r="B57" s="16" t="s">
        <v>408</v>
      </c>
      <c r="C57" s="17" t="s">
        <v>407</v>
      </c>
      <c r="D57" s="17">
        <f t="shared" si="8"/>
        <v>6278700</v>
      </c>
      <c r="E57" s="17">
        <v>6278700</v>
      </c>
      <c r="F57" s="17" t="s">
        <v>345</v>
      </c>
      <c r="G57" s="17">
        <f>H57</f>
        <v>3600000</v>
      </c>
      <c r="H57" s="17">
        <v>3600000</v>
      </c>
      <c r="I57" s="17" t="s">
        <v>345</v>
      </c>
      <c r="J57" s="20">
        <f>K57</f>
        <v>5000000</v>
      </c>
      <c r="K57" s="20">
        <v>5000000</v>
      </c>
      <c r="L57" s="34" t="s">
        <v>345</v>
      </c>
      <c r="M57" s="20">
        <f t="shared" si="9"/>
        <v>1400000</v>
      </c>
      <c r="N57" s="20">
        <f t="shared" si="10"/>
        <v>1400000</v>
      </c>
      <c r="O57" s="44" t="s">
        <v>345</v>
      </c>
      <c r="P57" s="20">
        <f>Q57</f>
        <v>6000000</v>
      </c>
      <c r="Q57" s="20">
        <v>6000000</v>
      </c>
      <c r="R57" s="34" t="s">
        <v>345</v>
      </c>
      <c r="S57" s="20">
        <f>T57</f>
        <v>7000000</v>
      </c>
      <c r="T57" s="20">
        <v>7000000</v>
      </c>
      <c r="U57" s="34" t="s">
        <v>345</v>
      </c>
      <c r="V57" s="57"/>
    </row>
    <row r="58" spans="1:22" ht="12.75" customHeight="1">
      <c r="A58" s="17" t="s">
        <v>409</v>
      </c>
      <c r="B58" s="16" t="s">
        <v>410</v>
      </c>
      <c r="C58" s="17" t="s">
        <v>411</v>
      </c>
      <c r="D58" s="17">
        <f t="shared" si="8"/>
        <v>27923531.3</v>
      </c>
      <c r="E58" s="17">
        <v>27923531.3</v>
      </c>
      <c r="F58" s="17" t="s">
        <v>345</v>
      </c>
      <c r="G58" s="17">
        <f>H58</f>
        <v>41727000</v>
      </c>
      <c r="H58" s="17">
        <v>41727000</v>
      </c>
      <c r="I58" s="17" t="s">
        <v>345</v>
      </c>
      <c r="J58" s="18">
        <f>K58</f>
        <v>83000000</v>
      </c>
      <c r="K58" s="18">
        <v>83000000</v>
      </c>
      <c r="L58" s="44" t="s">
        <v>345</v>
      </c>
      <c r="M58" s="20">
        <f t="shared" si="9"/>
        <v>41273000</v>
      </c>
      <c r="N58" s="20">
        <f t="shared" si="10"/>
        <v>41273000</v>
      </c>
      <c r="O58" s="44" t="s">
        <v>345</v>
      </c>
      <c r="P58" s="18">
        <f>Q58</f>
        <v>83000000</v>
      </c>
      <c r="Q58" s="18">
        <v>83000000</v>
      </c>
      <c r="R58" s="44" t="s">
        <v>345</v>
      </c>
      <c r="S58" s="18">
        <f>T58</f>
        <v>83000000</v>
      </c>
      <c r="T58" s="18">
        <v>83000000</v>
      </c>
      <c r="U58" s="44" t="s">
        <v>345</v>
      </c>
      <c r="V58" s="57"/>
    </row>
    <row r="59" spans="1:22" s="5" customFormat="1" ht="25.5" customHeight="1">
      <c r="A59" s="8" t="s">
        <v>412</v>
      </c>
      <c r="B59" s="13" t="s">
        <v>413</v>
      </c>
      <c r="C59" s="8" t="s">
        <v>345</v>
      </c>
      <c r="D59" s="8"/>
      <c r="E59" s="8"/>
      <c r="F59" s="8"/>
      <c r="G59" s="8"/>
      <c r="H59" s="8"/>
      <c r="I59" s="8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56"/>
    </row>
    <row r="60" spans="1:22" ht="12.75" customHeight="1">
      <c r="A60" s="17"/>
      <c r="B60" s="16" t="s">
        <v>5</v>
      </c>
      <c r="C60" s="17"/>
      <c r="D60" s="17"/>
      <c r="E60" s="17"/>
      <c r="F60" s="17"/>
      <c r="G60" s="17"/>
      <c r="H60" s="17"/>
      <c r="I60" s="17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57"/>
    </row>
    <row r="61" spans="1:22" s="5" customFormat="1" ht="25.5" customHeight="1">
      <c r="A61" s="8" t="s">
        <v>414</v>
      </c>
      <c r="B61" s="13" t="s">
        <v>415</v>
      </c>
      <c r="C61" s="8" t="s">
        <v>345</v>
      </c>
      <c r="D61" s="8"/>
      <c r="E61" s="8"/>
      <c r="F61" s="8"/>
      <c r="G61" s="8"/>
      <c r="H61" s="8"/>
      <c r="I61" s="8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6"/>
    </row>
    <row r="62" spans="1:22" ht="12.75" customHeight="1">
      <c r="A62" s="17"/>
      <c r="B62" s="16" t="s">
        <v>168</v>
      </c>
      <c r="C62" s="17"/>
      <c r="D62" s="17"/>
      <c r="E62" s="17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57"/>
    </row>
    <row r="63" spans="1:22" ht="12.75" customHeight="1">
      <c r="A63" s="17" t="s">
        <v>416</v>
      </c>
      <c r="B63" s="16" t="s">
        <v>417</v>
      </c>
      <c r="C63" s="17" t="s">
        <v>418</v>
      </c>
      <c r="D63" s="17"/>
      <c r="E63" s="17"/>
      <c r="F63" s="17"/>
      <c r="G63" s="17"/>
      <c r="H63" s="17"/>
      <c r="I63" s="1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7"/>
    </row>
    <row r="64" spans="1:22" s="5" customFormat="1" ht="25.5" customHeight="1">
      <c r="A64" s="8" t="s">
        <v>419</v>
      </c>
      <c r="B64" s="13" t="s">
        <v>420</v>
      </c>
      <c r="C64" s="8" t="s">
        <v>345</v>
      </c>
      <c r="D64" s="269">
        <f>E64</f>
        <v>762589093</v>
      </c>
      <c r="E64" s="269">
        <f>E66</f>
        <v>762589093</v>
      </c>
      <c r="F64" s="269" t="s">
        <v>345</v>
      </c>
      <c r="G64" s="269">
        <f>H64</f>
        <v>1214695137</v>
      </c>
      <c r="H64" s="269">
        <f>H66</f>
        <v>1214695137</v>
      </c>
      <c r="I64" s="269" t="s">
        <v>345</v>
      </c>
      <c r="J64" s="14">
        <f>K64</f>
        <v>1278306700</v>
      </c>
      <c r="K64" s="14">
        <f>K66</f>
        <v>1278306700</v>
      </c>
      <c r="L64" s="276" t="s">
        <v>345</v>
      </c>
      <c r="M64" s="14">
        <f>N64</f>
        <v>63611563</v>
      </c>
      <c r="N64" s="14">
        <f>N66</f>
        <v>63611563</v>
      </c>
      <c r="O64" s="276" t="s">
        <v>345</v>
      </c>
      <c r="P64" s="14">
        <f>Q64</f>
        <v>1318306700</v>
      </c>
      <c r="Q64" s="14">
        <f>Q66</f>
        <v>1318306700</v>
      </c>
      <c r="R64" s="276" t="s">
        <v>345</v>
      </c>
      <c r="S64" s="14">
        <f>T64</f>
        <v>1334142300</v>
      </c>
      <c r="T64" s="14">
        <f>T66</f>
        <v>1334142300</v>
      </c>
      <c r="U64" s="276" t="s">
        <v>345</v>
      </c>
      <c r="V64" s="56"/>
    </row>
    <row r="65" spans="1:22" ht="12.75" customHeight="1">
      <c r="A65" s="17"/>
      <c r="B65" s="16" t="s">
        <v>5</v>
      </c>
      <c r="C65" s="17"/>
      <c r="D65" s="17"/>
      <c r="E65" s="17"/>
      <c r="F65" s="17"/>
      <c r="G65" s="17"/>
      <c r="H65" s="17"/>
      <c r="I65" s="17"/>
      <c r="J65" s="20"/>
      <c r="K65" s="20"/>
      <c r="L65" s="20"/>
      <c r="M65" s="14"/>
      <c r="N65" s="14"/>
      <c r="O65" s="276"/>
      <c r="P65" s="20"/>
      <c r="Q65" s="20"/>
      <c r="R65" s="20"/>
      <c r="S65" s="20"/>
      <c r="T65" s="20"/>
      <c r="U65" s="20"/>
      <c r="V65" s="57"/>
    </row>
    <row r="66" spans="1:22" s="5" customFormat="1" ht="25.5" customHeight="1">
      <c r="A66" s="8" t="s">
        <v>421</v>
      </c>
      <c r="B66" s="13" t="s">
        <v>422</v>
      </c>
      <c r="C66" s="8" t="s">
        <v>345</v>
      </c>
      <c r="D66" s="269">
        <f>E66</f>
        <v>762589093</v>
      </c>
      <c r="E66" s="269">
        <f>E68</f>
        <v>762589093</v>
      </c>
      <c r="F66" s="269" t="s">
        <v>345</v>
      </c>
      <c r="G66" s="269">
        <f>H66</f>
        <v>1214695137</v>
      </c>
      <c r="H66" s="269">
        <f>H68</f>
        <v>1214695137</v>
      </c>
      <c r="I66" s="269" t="s">
        <v>345</v>
      </c>
      <c r="J66" s="14">
        <f>K66</f>
        <v>1278306700</v>
      </c>
      <c r="K66" s="14">
        <f>K68</f>
        <v>1278306700</v>
      </c>
      <c r="L66" s="276" t="s">
        <v>345</v>
      </c>
      <c r="M66" s="14">
        <f>N66</f>
        <v>63611563</v>
      </c>
      <c r="N66" s="14">
        <f>N68</f>
        <v>63611563</v>
      </c>
      <c r="O66" s="276" t="s">
        <v>345</v>
      </c>
      <c r="P66" s="14">
        <f>Q66</f>
        <v>1318306700</v>
      </c>
      <c r="Q66" s="14">
        <f>Q68</f>
        <v>1318306700</v>
      </c>
      <c r="R66" s="276" t="s">
        <v>345</v>
      </c>
      <c r="S66" s="14">
        <f>T66</f>
        <v>1334142300</v>
      </c>
      <c r="T66" s="14">
        <f>T68</f>
        <v>1334142300</v>
      </c>
      <c r="U66" s="276" t="s">
        <v>345</v>
      </c>
      <c r="V66" s="56"/>
    </row>
    <row r="67" spans="1:22" ht="12.75" customHeight="1">
      <c r="A67" s="17"/>
      <c r="B67" s="16" t="s">
        <v>168</v>
      </c>
      <c r="C67" s="17"/>
      <c r="D67" s="17"/>
      <c r="E67" s="17"/>
      <c r="F67" s="17"/>
      <c r="G67" s="17"/>
      <c r="H67" s="17"/>
      <c r="I67" s="17"/>
      <c r="J67" s="18"/>
      <c r="K67" s="18"/>
      <c r="L67" s="18"/>
      <c r="M67" s="18"/>
      <c r="N67" s="18"/>
      <c r="O67" s="44"/>
      <c r="P67" s="18"/>
      <c r="Q67" s="18"/>
      <c r="R67" s="18"/>
      <c r="S67" s="18"/>
      <c r="T67" s="18"/>
      <c r="U67" s="18"/>
      <c r="V67" s="57"/>
    </row>
    <row r="68" spans="1:22" ht="24" customHeight="1">
      <c r="A68" s="17" t="s">
        <v>423</v>
      </c>
      <c r="B68" s="16" t="s">
        <v>424</v>
      </c>
      <c r="C68" s="17" t="s">
        <v>425</v>
      </c>
      <c r="D68" s="17">
        <f>E68</f>
        <v>762589093</v>
      </c>
      <c r="E68" s="17">
        <v>762589093</v>
      </c>
      <c r="F68" s="17"/>
      <c r="G68" s="17">
        <f>H68</f>
        <v>1214695137</v>
      </c>
      <c r="H68" s="17">
        <v>1214695137</v>
      </c>
      <c r="I68" s="17" t="s">
        <v>345</v>
      </c>
      <c r="J68" s="20">
        <f>K68</f>
        <v>1278306700</v>
      </c>
      <c r="K68" s="20">
        <v>1278306700</v>
      </c>
      <c r="L68" s="34" t="s">
        <v>345</v>
      </c>
      <c r="M68" s="20">
        <f>N68</f>
        <v>63611563</v>
      </c>
      <c r="N68" s="20">
        <f>K68-H68</f>
        <v>63611563</v>
      </c>
      <c r="O68" s="34" t="s">
        <v>345</v>
      </c>
      <c r="P68" s="20">
        <f>Q68</f>
        <v>1318306700</v>
      </c>
      <c r="Q68" s="20">
        <v>1318306700</v>
      </c>
      <c r="R68" s="34" t="s">
        <v>345</v>
      </c>
      <c r="S68" s="20">
        <f>T68</f>
        <v>1334142300</v>
      </c>
      <c r="T68" s="20">
        <v>1334142300</v>
      </c>
      <c r="U68" s="34" t="s">
        <v>345</v>
      </c>
      <c r="V68" s="57"/>
    </row>
    <row r="69" spans="1:22" s="5" customFormat="1" ht="25.5" customHeight="1">
      <c r="A69" s="8" t="s">
        <v>426</v>
      </c>
      <c r="B69" s="13" t="s">
        <v>427</v>
      </c>
      <c r="C69" s="8" t="s">
        <v>345</v>
      </c>
      <c r="D69" s="8"/>
      <c r="E69" s="8"/>
      <c r="F69" s="8"/>
      <c r="G69" s="8"/>
      <c r="H69" s="8"/>
      <c r="I69" s="8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56"/>
    </row>
    <row r="70" spans="1:22" ht="12.75" customHeight="1">
      <c r="A70" s="17"/>
      <c r="B70" s="16" t="s">
        <v>168</v>
      </c>
      <c r="C70" s="17"/>
      <c r="D70" s="17"/>
      <c r="E70" s="17"/>
      <c r="F70" s="17"/>
      <c r="G70" s="17"/>
      <c r="H70" s="17"/>
      <c r="I70" s="1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57"/>
    </row>
    <row r="71" spans="1:22" ht="28.5" customHeight="1">
      <c r="A71" s="17" t="s">
        <v>428</v>
      </c>
      <c r="B71" s="16" t="s">
        <v>429</v>
      </c>
      <c r="C71" s="17" t="s">
        <v>430</v>
      </c>
      <c r="D71" s="17"/>
      <c r="E71" s="17"/>
      <c r="F71" s="17"/>
      <c r="G71" s="17"/>
      <c r="H71" s="17"/>
      <c r="I71" s="1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7"/>
    </row>
    <row r="72" spans="1:22" ht="12.75" customHeight="1">
      <c r="A72" s="17" t="s">
        <v>431</v>
      </c>
      <c r="B72" s="27" t="s">
        <v>432</v>
      </c>
      <c r="C72" s="17" t="s">
        <v>345</v>
      </c>
      <c r="D72" s="273">
        <f>E72</f>
        <v>179512421</v>
      </c>
      <c r="E72" s="273">
        <f>E74+E79</f>
        <v>179512421</v>
      </c>
      <c r="F72" s="273" t="s">
        <v>345</v>
      </c>
      <c r="G72" s="273">
        <f>H72</f>
        <v>21718177</v>
      </c>
      <c r="H72" s="273">
        <f>H74</f>
        <v>21718177</v>
      </c>
      <c r="I72" s="273" t="s">
        <v>345</v>
      </c>
      <c r="J72" s="18"/>
      <c r="K72" s="18"/>
      <c r="L72" s="18"/>
      <c r="M72" s="277">
        <f>N72</f>
        <v>-21718177</v>
      </c>
      <c r="N72" s="277">
        <f>N74</f>
        <v>-21718177</v>
      </c>
      <c r="O72" s="278" t="s">
        <v>345</v>
      </c>
      <c r="P72" s="18"/>
      <c r="Q72" s="18"/>
      <c r="R72" s="18"/>
      <c r="S72" s="18"/>
      <c r="T72" s="18"/>
      <c r="U72" s="18"/>
      <c r="V72" s="57"/>
    </row>
    <row r="73" spans="1:22" ht="12.75" customHeight="1">
      <c r="A73" s="17"/>
      <c r="B73" s="16" t="s">
        <v>5</v>
      </c>
      <c r="C73" s="17"/>
      <c r="D73" s="17"/>
      <c r="E73" s="17"/>
      <c r="F73" s="17"/>
      <c r="G73" s="17"/>
      <c r="H73" s="17"/>
      <c r="I73" s="17"/>
      <c r="J73" s="18"/>
      <c r="K73" s="18"/>
      <c r="L73" s="18"/>
      <c r="M73" s="277"/>
      <c r="N73" s="277"/>
      <c r="O73" s="278"/>
      <c r="P73" s="18"/>
      <c r="Q73" s="18"/>
      <c r="R73" s="18"/>
      <c r="S73" s="18"/>
      <c r="T73" s="18"/>
      <c r="U73" s="18"/>
      <c r="V73" s="57"/>
    </row>
    <row r="74" spans="1:22" s="5" customFormat="1" ht="25.5" customHeight="1">
      <c r="A74" s="8" t="s">
        <v>433</v>
      </c>
      <c r="B74" s="13" t="s">
        <v>434</v>
      </c>
      <c r="C74" s="8" t="s">
        <v>345</v>
      </c>
      <c r="D74" s="269">
        <f>E74</f>
        <v>164912421</v>
      </c>
      <c r="E74" s="269">
        <f>SUM(E76:E78)</f>
        <v>164912421</v>
      </c>
      <c r="F74" s="269" t="s">
        <v>345</v>
      </c>
      <c r="G74" s="269">
        <f>H74</f>
        <v>21718177</v>
      </c>
      <c r="H74" s="269">
        <f>H76</f>
        <v>21718177</v>
      </c>
      <c r="I74" s="269" t="s">
        <v>345</v>
      </c>
      <c r="J74" s="20"/>
      <c r="K74" s="20"/>
      <c r="L74" s="20"/>
      <c r="M74" s="14">
        <f>N74</f>
        <v>-21718177</v>
      </c>
      <c r="N74" s="14">
        <f>N76</f>
        <v>-21718177</v>
      </c>
      <c r="O74" s="276" t="s">
        <v>345</v>
      </c>
      <c r="P74" s="20"/>
      <c r="Q74" s="20"/>
      <c r="R74" s="20"/>
      <c r="S74" s="20"/>
      <c r="T74" s="20"/>
      <c r="U74" s="20"/>
      <c r="V74" s="56"/>
    </row>
    <row r="75" spans="1:22" ht="12.75" customHeight="1">
      <c r="A75" s="17"/>
      <c r="B75" s="16" t="s">
        <v>168</v>
      </c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44"/>
      <c r="P75" s="18"/>
      <c r="Q75" s="18"/>
      <c r="R75" s="18"/>
      <c r="S75" s="18"/>
      <c r="T75" s="18"/>
      <c r="U75" s="18"/>
      <c r="V75" s="57"/>
    </row>
    <row r="76" spans="1:22" ht="26.25" customHeight="1">
      <c r="A76" s="17" t="s">
        <v>435</v>
      </c>
      <c r="B76" s="16" t="s">
        <v>436</v>
      </c>
      <c r="C76" s="17" t="s">
        <v>437</v>
      </c>
      <c r="D76" s="17">
        <f>E76</f>
        <v>164012421</v>
      </c>
      <c r="E76" s="17">
        <v>164012421</v>
      </c>
      <c r="F76" s="17" t="s">
        <v>345</v>
      </c>
      <c r="G76" s="17">
        <f>H76</f>
        <v>21718177</v>
      </c>
      <c r="H76" s="17">
        <v>21718177</v>
      </c>
      <c r="I76" s="17" t="s">
        <v>345</v>
      </c>
      <c r="J76" s="18"/>
      <c r="K76" s="18"/>
      <c r="L76" s="18"/>
      <c r="M76" s="18">
        <f>N76</f>
        <v>-21718177</v>
      </c>
      <c r="N76" s="18">
        <f>K76-H76</f>
        <v>-21718177</v>
      </c>
      <c r="O76" s="44" t="s">
        <v>345</v>
      </c>
      <c r="P76" s="18"/>
      <c r="Q76" s="18"/>
      <c r="R76" s="18"/>
      <c r="S76" s="18"/>
      <c r="T76" s="18"/>
      <c r="U76" s="18"/>
      <c r="V76" s="57"/>
    </row>
    <row r="77" spans="1:22" ht="26.25" customHeight="1">
      <c r="A77" s="17" t="s">
        <v>438</v>
      </c>
      <c r="B77" s="16" t="s">
        <v>439</v>
      </c>
      <c r="C77" s="17" t="s">
        <v>440</v>
      </c>
      <c r="D77" s="17">
        <f>E77</f>
        <v>0</v>
      </c>
      <c r="E77" s="17"/>
      <c r="F77" s="17"/>
      <c r="G77" s="17"/>
      <c r="H77" s="17"/>
      <c r="I77" s="1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57"/>
    </row>
    <row r="78" spans="1:22" ht="26.25" customHeight="1">
      <c r="A78" s="17" t="s">
        <v>441</v>
      </c>
      <c r="B78" s="16" t="s">
        <v>442</v>
      </c>
      <c r="C78" s="17" t="s">
        <v>443</v>
      </c>
      <c r="D78" s="17">
        <f>E78</f>
        <v>900000</v>
      </c>
      <c r="E78" s="17">
        <v>900000</v>
      </c>
      <c r="F78" s="17" t="s">
        <v>345</v>
      </c>
      <c r="G78" s="17"/>
      <c r="H78" s="17"/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57"/>
    </row>
    <row r="79" spans="1:22" s="5" customFormat="1" ht="25.5" customHeight="1">
      <c r="A79" s="8" t="s">
        <v>444</v>
      </c>
      <c r="B79" s="13" t="s">
        <v>445</v>
      </c>
      <c r="C79" s="8" t="s">
        <v>345</v>
      </c>
      <c r="D79" s="269">
        <f>E79</f>
        <v>14600000</v>
      </c>
      <c r="E79" s="269">
        <f>E81</f>
        <v>14600000</v>
      </c>
      <c r="F79" s="269" t="s">
        <v>345</v>
      </c>
      <c r="G79" s="8"/>
      <c r="H79" s="8"/>
      <c r="I79" s="8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56"/>
    </row>
    <row r="80" spans="1:22" ht="12.75" customHeight="1">
      <c r="A80" s="17"/>
      <c r="B80" s="16" t="s">
        <v>168</v>
      </c>
      <c r="C80" s="17"/>
      <c r="D80" s="17"/>
      <c r="E80" s="17"/>
      <c r="F80" s="17"/>
      <c r="G80" s="17"/>
      <c r="H80" s="17"/>
      <c r="I80" s="1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57"/>
    </row>
    <row r="81" spans="1:22" ht="12.75" customHeight="1">
      <c r="A81" s="17" t="s">
        <v>446</v>
      </c>
      <c r="B81" s="16" t="s">
        <v>447</v>
      </c>
      <c r="C81" s="17" t="s">
        <v>448</v>
      </c>
      <c r="D81" s="17">
        <f>E81</f>
        <v>14600000</v>
      </c>
      <c r="E81" s="17">
        <v>14600000</v>
      </c>
      <c r="F81" s="17" t="s">
        <v>345</v>
      </c>
      <c r="G81" s="17"/>
      <c r="H81" s="17"/>
      <c r="I81" s="1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57"/>
    </row>
    <row r="82" spans="1:22" s="5" customFormat="1" ht="25.5" customHeight="1">
      <c r="A82" s="8" t="s">
        <v>449</v>
      </c>
      <c r="B82" s="13" t="s">
        <v>450</v>
      </c>
      <c r="C82" s="8" t="s">
        <v>345</v>
      </c>
      <c r="D82" s="269">
        <f>E82</f>
        <v>100958650</v>
      </c>
      <c r="E82" s="269">
        <f>E84+E86</f>
        <v>100958650</v>
      </c>
      <c r="F82" s="269" t="s">
        <v>345</v>
      </c>
      <c r="G82" s="269">
        <f>H82</f>
        <v>52100000</v>
      </c>
      <c r="H82" s="269">
        <f>H86</f>
        <v>52100000</v>
      </c>
      <c r="I82" s="269" t="s">
        <v>345</v>
      </c>
      <c r="J82" s="14">
        <f>K82</f>
        <v>71300000</v>
      </c>
      <c r="K82" s="14">
        <f>K86</f>
        <v>71300000</v>
      </c>
      <c r="L82" s="276" t="s">
        <v>345</v>
      </c>
      <c r="M82" s="14">
        <f>N82</f>
        <v>19200000</v>
      </c>
      <c r="N82" s="14">
        <f>N86</f>
        <v>19200000</v>
      </c>
      <c r="O82" s="276" t="s">
        <v>345</v>
      </c>
      <c r="P82" s="14">
        <f>Q82</f>
        <v>76300000</v>
      </c>
      <c r="Q82" s="14">
        <f>Q86</f>
        <v>76300000</v>
      </c>
      <c r="R82" s="276" t="s">
        <v>345</v>
      </c>
      <c r="S82" s="14">
        <f>T82</f>
        <v>79300000</v>
      </c>
      <c r="T82" s="14">
        <f>T86</f>
        <v>79300000</v>
      </c>
      <c r="U82" s="276" t="s">
        <v>345</v>
      </c>
      <c r="V82" s="56"/>
    </row>
    <row r="83" spans="1:22" ht="12.75" customHeight="1">
      <c r="A83" s="17"/>
      <c r="B83" s="16" t="s">
        <v>5</v>
      </c>
      <c r="C83" s="17"/>
      <c r="D83" s="17"/>
      <c r="E83" s="17"/>
      <c r="F83" s="17"/>
      <c r="G83" s="17"/>
      <c r="H83" s="17"/>
      <c r="I83" s="1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57"/>
    </row>
    <row r="84" spans="1:22" ht="12.75" customHeight="1">
      <c r="A84" s="17">
        <v>4610</v>
      </c>
      <c r="B84" s="274" t="s">
        <v>757</v>
      </c>
      <c r="C84" s="17" t="s">
        <v>345</v>
      </c>
      <c r="D84" s="273">
        <f>E84</f>
        <v>345000</v>
      </c>
      <c r="E84" s="273">
        <f>E85</f>
        <v>345000</v>
      </c>
      <c r="F84" s="273" t="s">
        <v>345</v>
      </c>
      <c r="G84" s="17"/>
      <c r="H84" s="17"/>
      <c r="I84" s="1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57"/>
    </row>
    <row r="85" spans="1:22" ht="22.5" customHeight="1">
      <c r="A85" s="17">
        <v>4620</v>
      </c>
      <c r="B85" s="272" t="s">
        <v>758</v>
      </c>
      <c r="C85" s="17">
        <v>4712</v>
      </c>
      <c r="D85" s="17">
        <f>E85</f>
        <v>345000</v>
      </c>
      <c r="E85" s="17">
        <v>345000</v>
      </c>
      <c r="F85" s="17"/>
      <c r="G85" s="17"/>
      <c r="H85" s="17"/>
      <c r="I85" s="1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57"/>
    </row>
    <row r="86" spans="1:22" s="5" customFormat="1" ht="25.5" customHeight="1">
      <c r="A86" s="8" t="s">
        <v>451</v>
      </c>
      <c r="B86" s="13" t="s">
        <v>452</v>
      </c>
      <c r="C86" s="8" t="s">
        <v>345</v>
      </c>
      <c r="D86" s="269">
        <f>E86</f>
        <v>100613650</v>
      </c>
      <c r="E86" s="269">
        <f>SUM(E88:E90)</f>
        <v>100613650</v>
      </c>
      <c r="F86" s="269" t="s">
        <v>345</v>
      </c>
      <c r="G86" s="269">
        <f>H86</f>
        <v>52100000</v>
      </c>
      <c r="H86" s="269">
        <f>SUM(H88:H90)</f>
        <v>52100000</v>
      </c>
      <c r="I86" s="269" t="s">
        <v>345</v>
      </c>
      <c r="J86" s="14">
        <f>K86</f>
        <v>71300000</v>
      </c>
      <c r="K86" s="14">
        <f>SUM(K88:K90)</f>
        <v>71300000</v>
      </c>
      <c r="L86" s="276" t="s">
        <v>345</v>
      </c>
      <c r="M86" s="14">
        <f>N86</f>
        <v>19200000</v>
      </c>
      <c r="N86" s="14">
        <f>SUM(N88:N90)</f>
        <v>19200000</v>
      </c>
      <c r="O86" s="276" t="s">
        <v>345</v>
      </c>
      <c r="P86" s="14">
        <f>Q86</f>
        <v>76300000</v>
      </c>
      <c r="Q86" s="14">
        <f>SUM(Q88:Q90)</f>
        <v>76300000</v>
      </c>
      <c r="R86" s="276" t="s">
        <v>345</v>
      </c>
      <c r="S86" s="14">
        <f>T86</f>
        <v>79300000</v>
      </c>
      <c r="T86" s="14">
        <f>SUM(T88:T90)</f>
        <v>79300000</v>
      </c>
      <c r="U86" s="276" t="s">
        <v>345</v>
      </c>
      <c r="V86" s="56"/>
    </row>
    <row r="87" spans="1:22" ht="12.75" customHeight="1">
      <c r="A87" s="17"/>
      <c r="B87" s="16" t="s">
        <v>168</v>
      </c>
      <c r="C87" s="17"/>
      <c r="D87" s="17"/>
      <c r="E87" s="17"/>
      <c r="F87" s="17"/>
      <c r="G87" s="17"/>
      <c r="H87" s="17"/>
      <c r="I87" s="1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57"/>
    </row>
    <row r="88" spans="1:22" ht="12.75" customHeight="1">
      <c r="A88" s="17">
        <v>4631</v>
      </c>
      <c r="B88" s="272" t="s">
        <v>759</v>
      </c>
      <c r="C88" s="17">
        <v>4726</v>
      </c>
      <c r="D88" s="17">
        <f>E88</f>
        <v>15015000</v>
      </c>
      <c r="E88" s="17">
        <v>15015000</v>
      </c>
      <c r="F88" s="17" t="s">
        <v>345</v>
      </c>
      <c r="G88" s="17">
        <f>H88</f>
        <v>5000000</v>
      </c>
      <c r="H88" s="17">
        <v>5000000</v>
      </c>
      <c r="I88" s="17" t="s">
        <v>345</v>
      </c>
      <c r="J88" s="18">
        <f>K88</f>
        <v>8000000</v>
      </c>
      <c r="K88" s="18">
        <v>8000000</v>
      </c>
      <c r="L88" s="44" t="s">
        <v>345</v>
      </c>
      <c r="M88" s="18">
        <f>N88</f>
        <v>3000000</v>
      </c>
      <c r="N88" s="18">
        <f>K88-H88</f>
        <v>3000000</v>
      </c>
      <c r="O88" s="44" t="s">
        <v>345</v>
      </c>
      <c r="P88" s="18">
        <f>Q88</f>
        <v>9000000</v>
      </c>
      <c r="Q88" s="18">
        <v>9000000</v>
      </c>
      <c r="R88" s="44" t="s">
        <v>345</v>
      </c>
      <c r="S88" s="18">
        <f>T88</f>
        <v>10000000</v>
      </c>
      <c r="T88" s="18">
        <v>10000000</v>
      </c>
      <c r="U88" s="44" t="s">
        <v>345</v>
      </c>
      <c r="V88" s="57"/>
    </row>
    <row r="89" spans="1:22" ht="18" customHeight="1">
      <c r="A89" s="17">
        <v>4632</v>
      </c>
      <c r="B89" s="272" t="s">
        <v>760</v>
      </c>
      <c r="C89" s="17">
        <v>4727</v>
      </c>
      <c r="D89" s="17">
        <f>E89</f>
        <v>800000</v>
      </c>
      <c r="E89" s="17">
        <v>800000</v>
      </c>
      <c r="F89" s="17" t="s">
        <v>345</v>
      </c>
      <c r="G89" s="17">
        <f>H89</f>
        <v>2500000</v>
      </c>
      <c r="H89" s="17">
        <v>2500000</v>
      </c>
      <c r="I89" s="17" t="s">
        <v>345</v>
      </c>
      <c r="J89" s="18">
        <f>K89</f>
        <v>5000000</v>
      </c>
      <c r="K89" s="18">
        <v>5000000</v>
      </c>
      <c r="L89" s="44" t="s">
        <v>345</v>
      </c>
      <c r="M89" s="18">
        <f>N89</f>
        <v>2500000</v>
      </c>
      <c r="N89" s="18">
        <f>K89-H89</f>
        <v>2500000</v>
      </c>
      <c r="O89" s="44" t="s">
        <v>345</v>
      </c>
      <c r="P89" s="18">
        <f>Q89</f>
        <v>5000000</v>
      </c>
      <c r="Q89" s="18">
        <v>5000000</v>
      </c>
      <c r="R89" s="44" t="s">
        <v>345</v>
      </c>
      <c r="S89" s="18">
        <f>T89</f>
        <v>5000000</v>
      </c>
      <c r="T89" s="18">
        <v>5000000</v>
      </c>
      <c r="U89" s="44" t="s">
        <v>345</v>
      </c>
      <c r="V89" s="57"/>
    </row>
    <row r="90" spans="1:22" ht="18" customHeight="1">
      <c r="A90" s="17" t="s">
        <v>455</v>
      </c>
      <c r="B90" s="16" t="s">
        <v>456</v>
      </c>
      <c r="C90" s="17" t="s">
        <v>457</v>
      </c>
      <c r="D90" s="17">
        <f>E90</f>
        <v>84798650</v>
      </c>
      <c r="E90" s="17">
        <v>84798650</v>
      </c>
      <c r="F90" s="17" t="s">
        <v>345</v>
      </c>
      <c r="G90" s="17">
        <f>H90</f>
        <v>44600000</v>
      </c>
      <c r="H90" s="17">
        <v>44600000</v>
      </c>
      <c r="I90" s="17" t="s">
        <v>345</v>
      </c>
      <c r="J90" s="18">
        <f>K90</f>
        <v>58300000</v>
      </c>
      <c r="K90" s="20">
        <v>58300000</v>
      </c>
      <c r="L90" s="44" t="s">
        <v>345</v>
      </c>
      <c r="M90" s="18">
        <f>N90</f>
        <v>13700000</v>
      </c>
      <c r="N90" s="18">
        <f>K90-H90</f>
        <v>13700000</v>
      </c>
      <c r="O90" s="44" t="s">
        <v>345</v>
      </c>
      <c r="P90" s="18">
        <f>Q90</f>
        <v>62300000</v>
      </c>
      <c r="Q90" s="20">
        <v>62300000</v>
      </c>
      <c r="R90" s="44" t="s">
        <v>345</v>
      </c>
      <c r="S90" s="18">
        <f>T90</f>
        <v>64300000</v>
      </c>
      <c r="T90" s="20">
        <v>64300000</v>
      </c>
      <c r="U90" s="44" t="s">
        <v>345</v>
      </c>
      <c r="V90" s="57"/>
    </row>
    <row r="91" spans="1:22" s="5" customFormat="1" ht="25.5" customHeight="1">
      <c r="A91" s="8" t="s">
        <v>458</v>
      </c>
      <c r="B91" s="13" t="s">
        <v>459</v>
      </c>
      <c r="C91" s="8" t="s">
        <v>345</v>
      </c>
      <c r="D91" s="269">
        <f>E91</f>
        <v>31266295</v>
      </c>
      <c r="E91" s="269">
        <f>E93+E96+E100</f>
        <v>31266295</v>
      </c>
      <c r="F91" s="269" t="s">
        <v>345</v>
      </c>
      <c r="G91" s="269">
        <f>H91</f>
        <v>544429100</v>
      </c>
      <c r="H91" s="269">
        <f>H93+H96+H103</f>
        <v>544429100</v>
      </c>
      <c r="I91" s="269" t="s">
        <v>345</v>
      </c>
      <c r="J91" s="14">
        <f>K91</f>
        <v>828554440</v>
      </c>
      <c r="K91" s="14">
        <f>K93+K96+K103</f>
        <v>828554440</v>
      </c>
      <c r="L91" s="276" t="s">
        <v>345</v>
      </c>
      <c r="M91" s="14">
        <f>N91</f>
        <v>584125340</v>
      </c>
      <c r="N91" s="14">
        <f>N93+N96+N103</f>
        <v>584125340</v>
      </c>
      <c r="O91" s="276" t="s">
        <v>345</v>
      </c>
      <c r="P91" s="14">
        <f>Q91</f>
        <v>828554440</v>
      </c>
      <c r="Q91" s="14">
        <f>Q93+Q96+Q103</f>
        <v>828554440</v>
      </c>
      <c r="R91" s="276" t="s">
        <v>345</v>
      </c>
      <c r="S91" s="14">
        <f>T91</f>
        <v>828554440</v>
      </c>
      <c r="T91" s="14">
        <f>T93+T96+T103</f>
        <v>828554440</v>
      </c>
      <c r="U91" s="276" t="s">
        <v>345</v>
      </c>
      <c r="V91" s="56"/>
    </row>
    <row r="92" spans="1:22" ht="12.75" customHeight="1">
      <c r="A92" s="17"/>
      <c r="B92" s="16" t="s">
        <v>5</v>
      </c>
      <c r="C92" s="17"/>
      <c r="D92" s="17"/>
      <c r="E92" s="17"/>
      <c r="F92" s="17"/>
      <c r="G92" s="17"/>
      <c r="H92" s="17"/>
      <c r="I92" s="1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57"/>
    </row>
    <row r="93" spans="1:22" s="5" customFormat="1" ht="25.5" customHeight="1">
      <c r="A93" s="8" t="s">
        <v>460</v>
      </c>
      <c r="B93" s="13" t="s">
        <v>461</v>
      </c>
      <c r="C93" s="8" t="s">
        <v>345</v>
      </c>
      <c r="D93" s="269">
        <f>E93</f>
        <v>20439120</v>
      </c>
      <c r="E93" s="269">
        <f>E95</f>
        <v>20439120</v>
      </c>
      <c r="F93" s="269" t="s">
        <v>345</v>
      </c>
      <c r="G93" s="269">
        <f>H93</f>
        <v>8356100</v>
      </c>
      <c r="H93" s="269">
        <f>H95</f>
        <v>8356100</v>
      </c>
      <c r="I93" s="269" t="s">
        <v>345</v>
      </c>
      <c r="J93" s="14">
        <f>K93</f>
        <v>16220000</v>
      </c>
      <c r="K93" s="14">
        <f>K95</f>
        <v>16220000</v>
      </c>
      <c r="L93" s="276" t="s">
        <v>345</v>
      </c>
      <c r="M93" s="14">
        <f>N93</f>
        <v>7863900</v>
      </c>
      <c r="N93" s="14">
        <f>N95</f>
        <v>7863900</v>
      </c>
      <c r="O93" s="276" t="s">
        <v>345</v>
      </c>
      <c r="P93" s="14">
        <f>Q93</f>
        <v>16220000</v>
      </c>
      <c r="Q93" s="14">
        <f>Q95</f>
        <v>16220000</v>
      </c>
      <c r="R93" s="276" t="s">
        <v>345</v>
      </c>
      <c r="S93" s="14">
        <f>T93</f>
        <v>16220000</v>
      </c>
      <c r="T93" s="14">
        <f>T95</f>
        <v>16220000</v>
      </c>
      <c r="U93" s="276" t="s">
        <v>345</v>
      </c>
      <c r="V93" s="56"/>
    </row>
    <row r="94" spans="1:22" ht="12.75" customHeight="1">
      <c r="A94" s="17"/>
      <c r="B94" s="16" t="s">
        <v>168</v>
      </c>
      <c r="C94" s="17"/>
      <c r="D94" s="17"/>
      <c r="E94" s="17"/>
      <c r="F94" s="17"/>
      <c r="G94" s="17"/>
      <c r="H94" s="17"/>
      <c r="I94" s="1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57"/>
    </row>
    <row r="95" spans="1:22" s="5" customFormat="1" ht="38.25" customHeight="1">
      <c r="A95" s="8" t="s">
        <v>462</v>
      </c>
      <c r="B95" s="19" t="s">
        <v>463</v>
      </c>
      <c r="C95" s="8" t="s">
        <v>464</v>
      </c>
      <c r="D95" s="8">
        <f>E95</f>
        <v>20439120</v>
      </c>
      <c r="E95" s="8">
        <v>20439120</v>
      </c>
      <c r="F95" s="8" t="s">
        <v>345</v>
      </c>
      <c r="G95" s="8">
        <f>H95</f>
        <v>8356100</v>
      </c>
      <c r="H95" s="8">
        <v>8356100</v>
      </c>
      <c r="I95" s="8" t="s">
        <v>345</v>
      </c>
      <c r="J95" s="20">
        <f>K95</f>
        <v>16220000</v>
      </c>
      <c r="K95" s="20">
        <v>16220000</v>
      </c>
      <c r="L95" s="34" t="s">
        <v>345</v>
      </c>
      <c r="M95" s="20">
        <f>N95</f>
        <v>7863900</v>
      </c>
      <c r="N95" s="20">
        <f>K95-H95</f>
        <v>7863900</v>
      </c>
      <c r="O95" s="34" t="s">
        <v>345</v>
      </c>
      <c r="P95" s="20">
        <f>Q95</f>
        <v>16220000</v>
      </c>
      <c r="Q95" s="20">
        <v>16220000</v>
      </c>
      <c r="R95" s="34" t="s">
        <v>345</v>
      </c>
      <c r="S95" s="20">
        <f>T95</f>
        <v>16220000</v>
      </c>
      <c r="T95" s="20">
        <v>16220000</v>
      </c>
      <c r="U95" s="34" t="s">
        <v>345</v>
      </c>
      <c r="V95" s="56"/>
    </row>
    <row r="96" spans="1:22" s="5" customFormat="1" ht="43.5" customHeight="1">
      <c r="A96" s="8" t="s">
        <v>465</v>
      </c>
      <c r="B96" s="13" t="s">
        <v>466</v>
      </c>
      <c r="C96" s="8" t="s">
        <v>345</v>
      </c>
      <c r="D96" s="269">
        <f>E96</f>
        <v>9130675</v>
      </c>
      <c r="E96" s="269">
        <f>E99</f>
        <v>9130675</v>
      </c>
      <c r="F96" s="269" t="s">
        <v>345</v>
      </c>
      <c r="G96" s="269">
        <f>H96</f>
        <v>14350000</v>
      </c>
      <c r="H96" s="269">
        <f>SUM(H98:H99)</f>
        <v>14350000</v>
      </c>
      <c r="I96" s="269" t="s">
        <v>345</v>
      </c>
      <c r="J96" s="14">
        <f>K96</f>
        <v>7600000</v>
      </c>
      <c r="K96" s="14">
        <f>SUM(K98:K99)</f>
        <v>7600000</v>
      </c>
      <c r="L96" s="276" t="s">
        <v>345</v>
      </c>
      <c r="M96" s="14">
        <f>N96</f>
        <v>-6750000</v>
      </c>
      <c r="N96" s="14">
        <f>SUM(N98:N99)</f>
        <v>-6750000</v>
      </c>
      <c r="O96" s="276" t="s">
        <v>345</v>
      </c>
      <c r="P96" s="14">
        <f>Q96</f>
        <v>7600000</v>
      </c>
      <c r="Q96" s="14">
        <f>SUM(Q98:Q99)</f>
        <v>7600000</v>
      </c>
      <c r="R96" s="276" t="s">
        <v>345</v>
      </c>
      <c r="S96" s="14">
        <f>T96</f>
        <v>7600000</v>
      </c>
      <c r="T96" s="14">
        <f>SUM(T98:T99)</f>
        <v>7600000</v>
      </c>
      <c r="U96" s="276" t="s">
        <v>345</v>
      </c>
      <c r="V96" s="56"/>
    </row>
    <row r="97" spans="1:22" ht="12.75" customHeight="1">
      <c r="A97" s="17"/>
      <c r="B97" s="16" t="s">
        <v>168</v>
      </c>
      <c r="C97" s="17"/>
      <c r="D97" s="17"/>
      <c r="E97" s="17"/>
      <c r="F97" s="17"/>
      <c r="G97" s="17"/>
      <c r="H97" s="17"/>
      <c r="I97" s="1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57"/>
    </row>
    <row r="98" spans="1:22" ht="12.75" customHeight="1">
      <c r="A98" s="17">
        <v>4722</v>
      </c>
      <c r="B98" s="16" t="e">
        <f>-Այլ հարկեր</f>
        <v>#NAME?</v>
      </c>
      <c r="C98" s="17">
        <v>4822</v>
      </c>
      <c r="D98" s="17"/>
      <c r="E98" s="17"/>
      <c r="F98" s="17"/>
      <c r="G98" s="17">
        <f>H98</f>
        <v>100000</v>
      </c>
      <c r="H98" s="17">
        <v>100000</v>
      </c>
      <c r="I98" s="17" t="s">
        <v>345</v>
      </c>
      <c r="J98" s="18">
        <f>K98</f>
        <v>100000</v>
      </c>
      <c r="K98" s="18">
        <v>100000</v>
      </c>
      <c r="L98" s="44" t="s">
        <v>345</v>
      </c>
      <c r="M98" s="18">
        <f>N98</f>
        <v>0</v>
      </c>
      <c r="N98" s="18">
        <f>K98-H98</f>
        <v>0</v>
      </c>
      <c r="O98" s="34" t="s">
        <v>345</v>
      </c>
      <c r="P98" s="18">
        <f>Q98</f>
        <v>100000</v>
      </c>
      <c r="Q98" s="18">
        <v>100000</v>
      </c>
      <c r="R98" s="44" t="s">
        <v>345</v>
      </c>
      <c r="S98" s="18">
        <f>T98</f>
        <v>100000</v>
      </c>
      <c r="T98" s="18">
        <v>100000</v>
      </c>
      <c r="U98" s="44" t="s">
        <v>345</v>
      </c>
      <c r="V98" s="57"/>
    </row>
    <row r="99" spans="1:22" s="5" customFormat="1" ht="21.75" customHeight="1">
      <c r="A99" s="8" t="s">
        <v>467</v>
      </c>
      <c r="B99" s="19" t="s">
        <v>468</v>
      </c>
      <c r="C99" s="8" t="s">
        <v>469</v>
      </c>
      <c r="D99" s="8">
        <f>E99</f>
        <v>9130675</v>
      </c>
      <c r="E99" s="8">
        <v>9130675</v>
      </c>
      <c r="F99" s="8" t="s">
        <v>345</v>
      </c>
      <c r="G99" s="8">
        <f>H99</f>
        <v>14250000</v>
      </c>
      <c r="H99" s="8">
        <v>14250000</v>
      </c>
      <c r="I99" s="8" t="s">
        <v>345</v>
      </c>
      <c r="J99" s="20">
        <f>K99</f>
        <v>7500000</v>
      </c>
      <c r="K99" s="20">
        <v>7500000</v>
      </c>
      <c r="L99" s="34" t="s">
        <v>345</v>
      </c>
      <c r="M99" s="20">
        <f>N99</f>
        <v>-6750000</v>
      </c>
      <c r="N99" s="20">
        <f>K99-H99</f>
        <v>-6750000</v>
      </c>
      <c r="O99" s="34" t="s">
        <v>345</v>
      </c>
      <c r="P99" s="20">
        <f>Q99</f>
        <v>7500000</v>
      </c>
      <c r="Q99" s="20">
        <v>7500000</v>
      </c>
      <c r="R99" s="34" t="s">
        <v>345</v>
      </c>
      <c r="S99" s="20">
        <f>T99</f>
        <v>7500000</v>
      </c>
      <c r="T99" s="20">
        <v>7500000</v>
      </c>
      <c r="U99" s="34" t="s">
        <v>345</v>
      </c>
      <c r="V99" s="56"/>
    </row>
    <row r="100" spans="1:22" s="5" customFormat="1" ht="19.5" customHeight="1">
      <c r="A100" s="8" t="s">
        <v>470</v>
      </c>
      <c r="B100" s="13" t="s">
        <v>471</v>
      </c>
      <c r="C100" s="8" t="s">
        <v>345</v>
      </c>
      <c r="D100" s="269">
        <f>E100</f>
        <v>1696500</v>
      </c>
      <c r="E100" s="269">
        <f>E102</f>
        <v>1696500</v>
      </c>
      <c r="F100" s="269" t="s">
        <v>345</v>
      </c>
      <c r="G100" s="8"/>
      <c r="H100" s="8"/>
      <c r="I100" s="8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56"/>
    </row>
    <row r="101" spans="1:22" ht="12.75" customHeight="1">
      <c r="A101" s="17"/>
      <c r="B101" s="16" t="s">
        <v>168</v>
      </c>
      <c r="C101" s="17"/>
      <c r="D101" s="17"/>
      <c r="E101" s="17"/>
      <c r="F101" s="17"/>
      <c r="G101" s="17"/>
      <c r="H101" s="17"/>
      <c r="I101" s="1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57"/>
    </row>
    <row r="102" spans="1:22" s="5" customFormat="1" ht="20.25" customHeight="1">
      <c r="A102" s="8" t="s">
        <v>472</v>
      </c>
      <c r="B102" s="19" t="s">
        <v>473</v>
      </c>
      <c r="C102" s="8" t="s">
        <v>474</v>
      </c>
      <c r="D102" s="8">
        <f>E102</f>
        <v>1696500</v>
      </c>
      <c r="E102" s="8">
        <v>1696500</v>
      </c>
      <c r="F102" s="8" t="s">
        <v>345</v>
      </c>
      <c r="G102" s="8"/>
      <c r="H102" s="8"/>
      <c r="I102" s="8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56"/>
    </row>
    <row r="103" spans="1:22" s="5" customFormat="1" ht="19.5" customHeight="1">
      <c r="A103" s="8" t="s">
        <v>475</v>
      </c>
      <c r="B103" s="13" t="s">
        <v>476</v>
      </c>
      <c r="C103" s="8" t="s">
        <v>345</v>
      </c>
      <c r="D103" s="269">
        <f>E103</f>
        <v>250408176.9</v>
      </c>
      <c r="E103" s="269">
        <f>E105</f>
        <v>250408176.9</v>
      </c>
      <c r="F103" s="269" t="s">
        <v>345</v>
      </c>
      <c r="G103" s="269">
        <f>H103</f>
        <v>521723000</v>
      </c>
      <c r="H103" s="269">
        <f>H105</f>
        <v>521723000</v>
      </c>
      <c r="I103" s="269" t="s">
        <v>345</v>
      </c>
      <c r="J103" s="14">
        <f>K103</f>
        <v>804734440</v>
      </c>
      <c r="K103" s="14">
        <f>K105</f>
        <v>804734440</v>
      </c>
      <c r="L103" s="276" t="s">
        <v>345</v>
      </c>
      <c r="M103" s="14">
        <f>N103</f>
        <v>583011440</v>
      </c>
      <c r="N103" s="14">
        <f>SUM(N105:N106)</f>
        <v>583011440</v>
      </c>
      <c r="O103" s="276" t="s">
        <v>345</v>
      </c>
      <c r="P103" s="14">
        <f>Q103</f>
        <v>804734440</v>
      </c>
      <c r="Q103" s="14">
        <f>Q105</f>
        <v>804734440</v>
      </c>
      <c r="R103" s="276" t="s">
        <v>345</v>
      </c>
      <c r="S103" s="14">
        <f>T103</f>
        <v>804734440</v>
      </c>
      <c r="T103" s="14">
        <f>T105</f>
        <v>804734440</v>
      </c>
      <c r="U103" s="276" t="s">
        <v>345</v>
      </c>
      <c r="V103" s="56"/>
    </row>
    <row r="104" spans="1:22" ht="12.75" customHeight="1">
      <c r="A104" s="17"/>
      <c r="B104" s="16" t="s">
        <v>168</v>
      </c>
      <c r="C104" s="17"/>
      <c r="D104" s="17"/>
      <c r="E104" s="17"/>
      <c r="F104" s="17"/>
      <c r="G104" s="17"/>
      <c r="H104" s="17"/>
      <c r="I104" s="1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57"/>
    </row>
    <row r="105" spans="1:22" ht="18" customHeight="1">
      <c r="A105" s="17" t="s">
        <v>477</v>
      </c>
      <c r="B105" s="16" t="s">
        <v>478</v>
      </c>
      <c r="C105" s="17" t="s">
        <v>479</v>
      </c>
      <c r="D105" s="17">
        <f>E105</f>
        <v>250408176.9</v>
      </c>
      <c r="E105" s="17">
        <v>250408176.9</v>
      </c>
      <c r="F105" s="17" t="s">
        <v>345</v>
      </c>
      <c r="G105" s="17">
        <f>H105</f>
        <v>521723000</v>
      </c>
      <c r="H105" s="17">
        <v>521723000</v>
      </c>
      <c r="I105" s="17" t="s">
        <v>345</v>
      </c>
      <c r="J105" s="18">
        <f>K105</f>
        <v>804734440</v>
      </c>
      <c r="K105" s="18">
        <v>804734440</v>
      </c>
      <c r="L105" s="44" t="s">
        <v>345</v>
      </c>
      <c r="M105" s="18">
        <f>N105</f>
        <v>283011440</v>
      </c>
      <c r="N105" s="18">
        <f>K105-H105</f>
        <v>283011440</v>
      </c>
      <c r="O105" s="44" t="s">
        <v>345</v>
      </c>
      <c r="P105" s="18">
        <f>Q105</f>
        <v>804734440</v>
      </c>
      <c r="Q105" s="18">
        <v>804734440</v>
      </c>
      <c r="R105" s="44" t="s">
        <v>345</v>
      </c>
      <c r="S105" s="18">
        <f>T105</f>
        <v>804734440</v>
      </c>
      <c r="T105" s="18">
        <v>804734440</v>
      </c>
      <c r="U105" s="44" t="s">
        <v>345</v>
      </c>
      <c r="V105" s="57"/>
    </row>
    <row r="106" spans="1:22" ht="38.25" customHeight="1">
      <c r="A106" s="17" t="s">
        <v>480</v>
      </c>
      <c r="B106" s="16" t="s">
        <v>481</v>
      </c>
      <c r="C106" s="17" t="s">
        <v>345</v>
      </c>
      <c r="D106" s="17"/>
      <c r="E106" s="17"/>
      <c r="F106" s="17"/>
      <c r="G106" s="17">
        <v>400000000</v>
      </c>
      <c r="H106" s="17">
        <v>400000000</v>
      </c>
      <c r="I106" s="17" t="s">
        <v>345</v>
      </c>
      <c r="J106" s="18">
        <f>K106</f>
        <v>700000000</v>
      </c>
      <c r="K106" s="18">
        <v>700000000</v>
      </c>
      <c r="L106" s="44" t="s">
        <v>345</v>
      </c>
      <c r="M106" s="18">
        <f>N106</f>
        <v>300000000</v>
      </c>
      <c r="N106" s="18">
        <f>K106-H106</f>
        <v>300000000</v>
      </c>
      <c r="O106" s="44" t="s">
        <v>345</v>
      </c>
      <c r="P106" s="18">
        <f>Q106</f>
        <v>700000000</v>
      </c>
      <c r="Q106" s="18">
        <v>700000000</v>
      </c>
      <c r="R106" s="44" t="s">
        <v>345</v>
      </c>
      <c r="S106" s="18">
        <f>T106</f>
        <v>700000000</v>
      </c>
      <c r="T106" s="18">
        <v>700000000</v>
      </c>
      <c r="U106" s="44" t="s">
        <v>345</v>
      </c>
      <c r="V106" s="57"/>
    </row>
    <row r="107" spans="1:22" s="5" customFormat="1" ht="19.5" customHeight="1">
      <c r="A107" s="8" t="s">
        <v>482</v>
      </c>
      <c r="B107" s="13" t="s">
        <v>483</v>
      </c>
      <c r="C107" s="8" t="s">
        <v>345</v>
      </c>
      <c r="D107" s="271">
        <f>F107</f>
        <v>2004015633.8</v>
      </c>
      <c r="E107" s="269" t="s">
        <v>345</v>
      </c>
      <c r="F107" s="271">
        <f>F109+F124</f>
        <v>2004015633.8</v>
      </c>
      <c r="G107" s="271">
        <f>I107</f>
        <v>2990213399.2</v>
      </c>
      <c r="H107" s="269" t="s">
        <v>345</v>
      </c>
      <c r="I107" s="271">
        <f>I109</f>
        <v>2990213399.2</v>
      </c>
      <c r="J107" s="14">
        <f>L107</f>
        <v>4070261030</v>
      </c>
      <c r="K107" s="276" t="s">
        <v>345</v>
      </c>
      <c r="L107" s="14">
        <f>L109</f>
        <v>4070261030</v>
      </c>
      <c r="M107" s="14">
        <f>O107</f>
        <v>1080047630.8</v>
      </c>
      <c r="N107" s="276" t="s">
        <v>345</v>
      </c>
      <c r="O107" s="14">
        <f>O109</f>
        <v>1080047630.8</v>
      </c>
      <c r="P107" s="14">
        <f>R107</f>
        <v>4491156570</v>
      </c>
      <c r="Q107" s="276" t="s">
        <v>345</v>
      </c>
      <c r="R107" s="14">
        <f>R109</f>
        <v>4491156570</v>
      </c>
      <c r="S107" s="14">
        <f>U107</f>
        <v>4500000000</v>
      </c>
      <c r="T107" s="276" t="s">
        <v>345</v>
      </c>
      <c r="U107" s="14">
        <f>U109</f>
        <v>4500000000</v>
      </c>
      <c r="V107" s="56"/>
    </row>
    <row r="108" spans="1:22" ht="12.75" customHeight="1">
      <c r="A108" s="17"/>
      <c r="B108" s="16" t="s">
        <v>5</v>
      </c>
      <c r="C108" s="17"/>
      <c r="D108" s="17"/>
      <c r="E108" s="17"/>
      <c r="F108" s="17"/>
      <c r="G108" s="17"/>
      <c r="H108" s="17"/>
      <c r="I108" s="17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57"/>
    </row>
    <row r="109" spans="1:22" s="5" customFormat="1" ht="19.5" customHeight="1">
      <c r="A109" s="8" t="s">
        <v>484</v>
      </c>
      <c r="B109" s="13" t="s">
        <v>485</v>
      </c>
      <c r="C109" s="8" t="s">
        <v>345</v>
      </c>
      <c r="D109" s="271">
        <f>F109</f>
        <v>1999070633.8</v>
      </c>
      <c r="E109" s="271" t="s">
        <v>345</v>
      </c>
      <c r="F109" s="271">
        <f>F111+F115+F120</f>
        <v>1999070633.8</v>
      </c>
      <c r="G109" s="271">
        <f>I109</f>
        <v>2990213399.2</v>
      </c>
      <c r="H109" s="269" t="s">
        <v>345</v>
      </c>
      <c r="I109" s="271">
        <f>I111+I115+I120</f>
        <v>2990213399.2</v>
      </c>
      <c r="J109" s="14">
        <f>L109</f>
        <v>4070261030</v>
      </c>
      <c r="K109" s="276" t="s">
        <v>345</v>
      </c>
      <c r="L109" s="14">
        <f>L111+L115+L120</f>
        <v>4070261030</v>
      </c>
      <c r="M109" s="14">
        <f>O109</f>
        <v>1080047630.8</v>
      </c>
      <c r="N109" s="276" t="s">
        <v>345</v>
      </c>
      <c r="O109" s="14">
        <f>O111+O115+O120</f>
        <v>1080047630.8</v>
      </c>
      <c r="P109" s="14">
        <f>R109</f>
        <v>4491156570</v>
      </c>
      <c r="Q109" s="276" t="s">
        <v>345</v>
      </c>
      <c r="R109" s="14">
        <f>R111+R115+R120</f>
        <v>4491156570</v>
      </c>
      <c r="S109" s="14">
        <f>U109</f>
        <v>4500000000</v>
      </c>
      <c r="T109" s="276" t="s">
        <v>345</v>
      </c>
      <c r="U109" s="14">
        <f>U111+U115+U120</f>
        <v>4500000000</v>
      </c>
      <c r="V109" s="56"/>
    </row>
    <row r="110" spans="1:22" ht="12.75" customHeight="1">
      <c r="A110" s="17"/>
      <c r="B110" s="16" t="s">
        <v>5</v>
      </c>
      <c r="C110" s="17"/>
      <c r="D110" s="17"/>
      <c r="E110" s="17"/>
      <c r="F110" s="17"/>
      <c r="G110" s="17"/>
      <c r="H110" s="17"/>
      <c r="I110" s="1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57"/>
    </row>
    <row r="111" spans="1:22" s="5" customFormat="1" ht="19.5" customHeight="1">
      <c r="A111" s="8" t="s">
        <v>486</v>
      </c>
      <c r="B111" s="13" t="s">
        <v>487</v>
      </c>
      <c r="C111" s="8" t="s">
        <v>345</v>
      </c>
      <c r="D111" s="271">
        <f>F111</f>
        <v>1816659813.5</v>
      </c>
      <c r="E111" s="271" t="s">
        <v>345</v>
      </c>
      <c r="F111" s="271">
        <f>SUM(F113:F114)</f>
        <v>1816659813.5</v>
      </c>
      <c r="G111" s="269">
        <f>I111</f>
        <v>1556496437</v>
      </c>
      <c r="H111" s="269" t="s">
        <v>345</v>
      </c>
      <c r="I111" s="269">
        <f>SUM(I113:I114)</f>
        <v>1556496437</v>
      </c>
      <c r="J111" s="14">
        <f>L111</f>
        <v>2963958540</v>
      </c>
      <c r="K111" s="276" t="s">
        <v>345</v>
      </c>
      <c r="L111" s="14">
        <f>SUM(L113:L114)</f>
        <v>2963958540</v>
      </c>
      <c r="M111" s="14">
        <f>O111</f>
        <v>1407462103</v>
      </c>
      <c r="N111" s="276" t="s">
        <v>345</v>
      </c>
      <c r="O111" s="14">
        <f>SUM(O113:O114)</f>
        <v>1407462103</v>
      </c>
      <c r="P111" s="14">
        <f>R111</f>
        <v>4125835610</v>
      </c>
      <c r="Q111" s="276" t="s">
        <v>345</v>
      </c>
      <c r="R111" s="14">
        <f>SUM(R113:R114)</f>
        <v>4125835610</v>
      </c>
      <c r="S111" s="14">
        <f>U111</f>
        <v>3717000000</v>
      </c>
      <c r="T111" s="276" t="s">
        <v>345</v>
      </c>
      <c r="U111" s="14">
        <f>SUM(U113:U114)</f>
        <v>3717000000</v>
      </c>
      <c r="V111" s="56"/>
    </row>
    <row r="112" spans="1:22" ht="12.75" customHeight="1">
      <c r="A112" s="17"/>
      <c r="B112" s="16" t="s">
        <v>168</v>
      </c>
      <c r="C112" s="17"/>
      <c r="D112" s="17"/>
      <c r="E112" s="17"/>
      <c r="F112" s="17"/>
      <c r="G112" s="17"/>
      <c r="H112" s="17"/>
      <c r="I112" s="17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57"/>
    </row>
    <row r="113" spans="1:22" ht="12.75" customHeight="1">
      <c r="A113" s="17" t="s">
        <v>488</v>
      </c>
      <c r="B113" s="16" t="s">
        <v>489</v>
      </c>
      <c r="C113" s="17" t="s">
        <v>488</v>
      </c>
      <c r="D113" s="270" t="str">
        <f>E113</f>
        <v>x</v>
      </c>
      <c r="E113" s="270" t="s">
        <v>345</v>
      </c>
      <c r="F113" s="270">
        <v>1339474359.4</v>
      </c>
      <c r="G113" s="17">
        <f>I113</f>
        <v>1046112737</v>
      </c>
      <c r="H113" s="17" t="s">
        <v>345</v>
      </c>
      <c r="I113" s="17">
        <v>1046112737</v>
      </c>
      <c r="J113" s="18">
        <f>L113</f>
        <v>1693103380</v>
      </c>
      <c r="K113" s="44" t="s">
        <v>345</v>
      </c>
      <c r="L113" s="18">
        <v>1693103380</v>
      </c>
      <c r="M113" s="18">
        <f>O113</f>
        <v>646990643</v>
      </c>
      <c r="N113" s="44" t="s">
        <v>345</v>
      </c>
      <c r="O113" s="18">
        <f>L113-I113</f>
        <v>646990643</v>
      </c>
      <c r="P113" s="18">
        <f>R113</f>
        <v>2505453280</v>
      </c>
      <c r="Q113" s="44" t="s">
        <v>345</v>
      </c>
      <c r="R113" s="18">
        <v>2505453280</v>
      </c>
      <c r="S113" s="18">
        <f>U113</f>
        <v>2172000000</v>
      </c>
      <c r="T113" s="44" t="s">
        <v>345</v>
      </c>
      <c r="U113" s="18">
        <v>2172000000</v>
      </c>
      <c r="V113" s="57"/>
    </row>
    <row r="114" spans="1:22" ht="12.75" customHeight="1">
      <c r="A114" s="17" t="s">
        <v>490</v>
      </c>
      <c r="B114" s="16" t="s">
        <v>491</v>
      </c>
      <c r="C114" s="17" t="s">
        <v>490</v>
      </c>
      <c r="D114" s="270" t="str">
        <f>E114</f>
        <v>x</v>
      </c>
      <c r="E114" s="17" t="s">
        <v>345</v>
      </c>
      <c r="F114" s="17">
        <v>477185454.1</v>
      </c>
      <c r="G114" s="17">
        <f>I114</f>
        <v>510383700</v>
      </c>
      <c r="H114" s="17" t="s">
        <v>345</v>
      </c>
      <c r="I114" s="17">
        <v>510383700</v>
      </c>
      <c r="J114" s="18">
        <f>L114</f>
        <v>1270855160</v>
      </c>
      <c r="K114" s="44" t="s">
        <v>345</v>
      </c>
      <c r="L114" s="18">
        <v>1270855160</v>
      </c>
      <c r="M114" s="18">
        <f>O114</f>
        <v>760471460</v>
      </c>
      <c r="N114" s="44" t="s">
        <v>345</v>
      </c>
      <c r="O114" s="18">
        <f>L114-I114</f>
        <v>760471460</v>
      </c>
      <c r="P114" s="18">
        <f>R114</f>
        <v>1620382330</v>
      </c>
      <c r="Q114" s="44" t="s">
        <v>345</v>
      </c>
      <c r="R114" s="18">
        <v>1620382330</v>
      </c>
      <c r="S114" s="18">
        <f>U114</f>
        <v>1545000000</v>
      </c>
      <c r="T114" s="44" t="s">
        <v>345</v>
      </c>
      <c r="U114" s="18">
        <v>1545000000</v>
      </c>
      <c r="V114" s="57"/>
    </row>
    <row r="115" spans="1:22" s="5" customFormat="1" ht="19.5" customHeight="1">
      <c r="A115" s="8" t="s">
        <v>492</v>
      </c>
      <c r="B115" s="13" t="s">
        <v>493</v>
      </c>
      <c r="C115" s="8" t="s">
        <v>345</v>
      </c>
      <c r="D115" s="269">
        <f>F115</f>
        <v>112509330.3</v>
      </c>
      <c r="E115" s="269" t="s">
        <v>345</v>
      </c>
      <c r="F115" s="269">
        <f>SUM(F117:F119)</f>
        <v>112509330.3</v>
      </c>
      <c r="G115" s="269">
        <f>I115</f>
        <v>849411792.2</v>
      </c>
      <c r="H115" s="269" t="s">
        <v>345</v>
      </c>
      <c r="I115" s="271">
        <f>SUM(I118:I119)</f>
        <v>849411792.2</v>
      </c>
      <c r="J115" s="14">
        <f>L115</f>
        <v>1106302490</v>
      </c>
      <c r="K115" s="276" t="s">
        <v>345</v>
      </c>
      <c r="L115" s="14">
        <f>SUM(L118:L119)</f>
        <v>1106302490</v>
      </c>
      <c r="M115" s="14">
        <f>O115</f>
        <v>256890697.79999995</v>
      </c>
      <c r="N115" s="276" t="s">
        <v>345</v>
      </c>
      <c r="O115" s="14">
        <f>SUM(O118:O119)</f>
        <v>256890697.79999995</v>
      </c>
      <c r="P115" s="14">
        <f>R115</f>
        <v>365320960</v>
      </c>
      <c r="Q115" s="276" t="s">
        <v>345</v>
      </c>
      <c r="R115" s="14">
        <f>SUM(R118:R119)</f>
        <v>365320960</v>
      </c>
      <c r="S115" s="14">
        <f>U115</f>
        <v>783000000</v>
      </c>
      <c r="T115" s="276" t="s">
        <v>345</v>
      </c>
      <c r="U115" s="14">
        <f>SUM(U118:U119)</f>
        <v>783000000</v>
      </c>
      <c r="V115" s="56"/>
    </row>
    <row r="116" spans="1:22" ht="12.75" customHeight="1">
      <c r="A116" s="17"/>
      <c r="B116" s="16" t="s">
        <v>168</v>
      </c>
      <c r="C116" s="17"/>
      <c r="D116" s="17"/>
      <c r="E116" s="17"/>
      <c r="F116" s="17"/>
      <c r="G116" s="17"/>
      <c r="H116" s="17"/>
      <c r="I116" s="17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57"/>
    </row>
    <row r="117" spans="1:22" ht="12.75" customHeight="1">
      <c r="A117" s="17" t="s">
        <v>494</v>
      </c>
      <c r="B117" s="16" t="s">
        <v>495</v>
      </c>
      <c r="C117" s="17" t="s">
        <v>494</v>
      </c>
      <c r="D117" s="17">
        <f>F117</f>
        <v>39900000</v>
      </c>
      <c r="E117" s="17" t="s">
        <v>345</v>
      </c>
      <c r="F117" s="17">
        <v>39900000</v>
      </c>
      <c r="G117" s="17"/>
      <c r="H117" s="17"/>
      <c r="I117" s="17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57"/>
    </row>
    <row r="118" spans="1:22" ht="12.75" customHeight="1">
      <c r="A118" s="17" t="s">
        <v>496</v>
      </c>
      <c r="B118" s="16" t="s">
        <v>497</v>
      </c>
      <c r="C118" s="17" t="s">
        <v>496</v>
      </c>
      <c r="D118" s="17">
        <f>F118</f>
        <v>48064430.5</v>
      </c>
      <c r="E118" s="17" t="s">
        <v>345</v>
      </c>
      <c r="F118" s="17">
        <v>48064430.5</v>
      </c>
      <c r="G118" s="17">
        <f>I118</f>
        <v>843111792.2</v>
      </c>
      <c r="H118" s="17" t="s">
        <v>345</v>
      </c>
      <c r="I118" s="17">
        <v>843111792.2</v>
      </c>
      <c r="J118" s="18">
        <f>L118</f>
        <v>1106302490</v>
      </c>
      <c r="K118" s="44" t="s">
        <v>345</v>
      </c>
      <c r="L118" s="18">
        <v>1106302490</v>
      </c>
      <c r="M118" s="18">
        <f>O118</f>
        <v>263190697.79999995</v>
      </c>
      <c r="N118" s="44" t="s">
        <v>345</v>
      </c>
      <c r="O118" s="18">
        <f>L118-I118</f>
        <v>263190697.79999995</v>
      </c>
      <c r="P118" s="18">
        <f>R118</f>
        <v>365320960</v>
      </c>
      <c r="Q118" s="44" t="s">
        <v>345</v>
      </c>
      <c r="R118" s="18">
        <v>365320960</v>
      </c>
      <c r="S118" s="18">
        <f>U118</f>
        <v>783000000</v>
      </c>
      <c r="T118" s="44" t="s">
        <v>345</v>
      </c>
      <c r="U118" s="18">
        <v>783000000</v>
      </c>
      <c r="V118" s="57"/>
    </row>
    <row r="119" spans="1:22" ht="12.75" customHeight="1">
      <c r="A119" s="17" t="s">
        <v>498</v>
      </c>
      <c r="B119" s="16" t="s">
        <v>499</v>
      </c>
      <c r="C119" s="17" t="s">
        <v>500</v>
      </c>
      <c r="D119" s="17">
        <f>F119</f>
        <v>24544899.8</v>
      </c>
      <c r="E119" s="17" t="s">
        <v>345</v>
      </c>
      <c r="F119" s="17">
        <v>24544899.8</v>
      </c>
      <c r="G119" s="17">
        <f>I119</f>
        <v>6300000</v>
      </c>
      <c r="H119" s="17" t="s">
        <v>345</v>
      </c>
      <c r="I119" s="17">
        <v>6300000</v>
      </c>
      <c r="J119" s="20"/>
      <c r="K119" s="20"/>
      <c r="L119" s="20"/>
      <c r="M119" s="20"/>
      <c r="N119" s="20"/>
      <c r="O119" s="20">
        <f>L119-I119</f>
        <v>-6300000</v>
      </c>
      <c r="P119" s="20"/>
      <c r="Q119" s="20"/>
      <c r="R119" s="20"/>
      <c r="S119" s="20"/>
      <c r="T119" s="20"/>
      <c r="U119" s="20"/>
      <c r="V119" s="57"/>
    </row>
    <row r="120" spans="1:22" s="5" customFormat="1" ht="19.5" customHeight="1">
      <c r="A120" s="8" t="s">
        <v>501</v>
      </c>
      <c r="B120" s="13" t="s">
        <v>502</v>
      </c>
      <c r="C120" s="8" t="s">
        <v>345</v>
      </c>
      <c r="D120" s="269">
        <f>F120</f>
        <v>69901490</v>
      </c>
      <c r="E120" s="269" t="s">
        <v>345</v>
      </c>
      <c r="F120" s="269">
        <f>SUM(F122:F123)</f>
        <v>69901490</v>
      </c>
      <c r="G120" s="269">
        <f>I120</f>
        <v>584305170</v>
      </c>
      <c r="H120" s="269" t="s">
        <v>345</v>
      </c>
      <c r="I120" s="269">
        <f>SUM(I122:I123)</f>
        <v>584305170</v>
      </c>
      <c r="J120" s="14">
        <f>L120</f>
        <v>0</v>
      </c>
      <c r="K120" s="276" t="s">
        <v>345</v>
      </c>
      <c r="L120" s="14">
        <f>SUM(L122:L123)</f>
        <v>0</v>
      </c>
      <c r="M120" s="14">
        <f>O120</f>
        <v>-584305170</v>
      </c>
      <c r="N120" s="276" t="s">
        <v>345</v>
      </c>
      <c r="O120" s="14">
        <f>SUM(O122:O123)</f>
        <v>-584305170</v>
      </c>
      <c r="P120" s="14">
        <f>R120</f>
        <v>0</v>
      </c>
      <c r="Q120" s="276" t="s">
        <v>345</v>
      </c>
      <c r="R120" s="14">
        <f>SUM(R122:R123)</f>
        <v>0</v>
      </c>
      <c r="S120" s="14">
        <f>U120</f>
        <v>0</v>
      </c>
      <c r="T120" s="276" t="s">
        <v>345</v>
      </c>
      <c r="U120" s="14">
        <f>SUM(U122:U123)</f>
        <v>0</v>
      </c>
      <c r="V120" s="56"/>
    </row>
    <row r="121" spans="1:22" ht="12.75" customHeight="1">
      <c r="A121" s="17"/>
      <c r="B121" s="16" t="s">
        <v>168</v>
      </c>
      <c r="C121" s="17"/>
      <c r="D121" s="17"/>
      <c r="E121" s="17"/>
      <c r="F121" s="17"/>
      <c r="G121" s="17"/>
      <c r="H121" s="17"/>
      <c r="I121" s="17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57"/>
    </row>
    <row r="122" spans="1:22" ht="12.75" customHeight="1">
      <c r="A122" s="17" t="s">
        <v>503</v>
      </c>
      <c r="B122" s="16" t="s">
        <v>504</v>
      </c>
      <c r="C122" s="17" t="s">
        <v>503</v>
      </c>
      <c r="D122" s="17">
        <f>F122</f>
        <v>397030</v>
      </c>
      <c r="E122" s="17" t="s">
        <v>345</v>
      </c>
      <c r="F122" s="17">
        <v>397030</v>
      </c>
      <c r="G122" s="17">
        <f>I122</f>
        <v>1200000</v>
      </c>
      <c r="H122" s="17" t="s">
        <v>345</v>
      </c>
      <c r="I122" s="17">
        <v>1200000</v>
      </c>
      <c r="J122" s="18"/>
      <c r="K122" s="18"/>
      <c r="L122" s="18"/>
      <c r="M122" s="18">
        <f>O122</f>
        <v>-1200000</v>
      </c>
      <c r="N122" s="44" t="s">
        <v>345</v>
      </c>
      <c r="O122" s="18">
        <f>L122-I122</f>
        <v>-1200000</v>
      </c>
      <c r="P122" s="18"/>
      <c r="Q122" s="18"/>
      <c r="R122" s="18"/>
      <c r="S122" s="18"/>
      <c r="T122" s="18"/>
      <c r="U122" s="18"/>
      <c r="V122" s="57"/>
    </row>
    <row r="123" spans="1:22" ht="12.75" customHeight="1">
      <c r="A123" s="17" t="s">
        <v>505</v>
      </c>
      <c r="B123" s="16" t="s">
        <v>506</v>
      </c>
      <c r="C123" s="17" t="s">
        <v>505</v>
      </c>
      <c r="D123" s="17">
        <f>F123</f>
        <v>69504460</v>
      </c>
      <c r="E123" s="17" t="s">
        <v>345</v>
      </c>
      <c r="F123" s="17">
        <v>69504460</v>
      </c>
      <c r="G123" s="17">
        <f>I123</f>
        <v>583105170</v>
      </c>
      <c r="H123" s="17" t="s">
        <v>345</v>
      </c>
      <c r="I123" s="17">
        <v>583105170</v>
      </c>
      <c r="J123" s="18"/>
      <c r="K123" s="18"/>
      <c r="L123" s="18"/>
      <c r="M123" s="18">
        <f>O123</f>
        <v>-583105170</v>
      </c>
      <c r="N123" s="44" t="s">
        <v>345</v>
      </c>
      <c r="O123" s="18">
        <f>L123-I123</f>
        <v>-583105170</v>
      </c>
      <c r="P123" s="18"/>
      <c r="Q123" s="18"/>
      <c r="R123" s="18"/>
      <c r="S123" s="18"/>
      <c r="T123" s="18"/>
      <c r="U123" s="18"/>
      <c r="V123" s="57"/>
    </row>
    <row r="124" spans="1:22" ht="18.75" customHeight="1">
      <c r="A124" s="275">
        <v>5200</v>
      </c>
      <c r="B124" s="274" t="s">
        <v>763</v>
      </c>
      <c r="C124" s="17" t="s">
        <v>345</v>
      </c>
      <c r="D124" s="273">
        <f>F124</f>
        <v>4945000</v>
      </c>
      <c r="E124" s="273" t="s">
        <v>345</v>
      </c>
      <c r="F124" s="273">
        <f>F126</f>
        <v>4945000</v>
      </c>
      <c r="G124" s="17"/>
      <c r="H124" s="17"/>
      <c r="I124" s="17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57"/>
    </row>
    <row r="125" spans="1:22" ht="12.75" customHeight="1">
      <c r="A125" s="275"/>
      <c r="B125" s="272" t="s">
        <v>761</v>
      </c>
      <c r="C125" s="17"/>
      <c r="D125" s="17"/>
      <c r="E125" s="17"/>
      <c r="F125" s="17"/>
      <c r="G125" s="17"/>
      <c r="H125" s="17"/>
      <c r="I125" s="17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57"/>
    </row>
    <row r="126" spans="1:22" s="5" customFormat="1" ht="14.25" customHeight="1">
      <c r="A126" s="275">
        <v>5221</v>
      </c>
      <c r="B126" s="272" t="s">
        <v>762</v>
      </c>
      <c r="C126" s="8">
        <v>5221</v>
      </c>
      <c r="D126" s="8">
        <f>F126</f>
        <v>4945000</v>
      </c>
      <c r="E126" s="8" t="s">
        <v>345</v>
      </c>
      <c r="F126" s="8">
        <v>4945000</v>
      </c>
      <c r="G126" s="8"/>
      <c r="H126" s="8"/>
      <c r="I126" s="8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56"/>
    </row>
    <row r="127" spans="1:22" ht="18" customHeight="1">
      <c r="A127" s="275">
        <v>6000</v>
      </c>
      <c r="B127" s="274" t="s">
        <v>767</v>
      </c>
      <c r="C127" s="275" t="s">
        <v>345</v>
      </c>
      <c r="D127" s="273">
        <f>F127</f>
        <v>-829155618</v>
      </c>
      <c r="E127" s="273" t="s">
        <v>345</v>
      </c>
      <c r="F127" s="273">
        <f>F130+F135</f>
        <v>-829155618</v>
      </c>
      <c r="G127" s="273">
        <f>I127</f>
        <v>-351575700</v>
      </c>
      <c r="H127" s="273" t="s">
        <v>345</v>
      </c>
      <c r="I127" s="273">
        <f>I130+I135</f>
        <v>-351575700</v>
      </c>
      <c r="J127" s="277">
        <f>L127</f>
        <v>-700000000</v>
      </c>
      <c r="K127" s="278" t="s">
        <v>345</v>
      </c>
      <c r="L127" s="277">
        <f>L135</f>
        <v>-700000000</v>
      </c>
      <c r="M127" s="277">
        <f>O127</f>
        <v>-348424300</v>
      </c>
      <c r="N127" s="276" t="s">
        <v>345</v>
      </c>
      <c r="O127" s="277">
        <f>O135</f>
        <v>-348424300</v>
      </c>
      <c r="P127" s="277">
        <f>R127</f>
        <v>0</v>
      </c>
      <c r="Q127" s="278" t="s">
        <v>345</v>
      </c>
      <c r="R127" s="277">
        <f>R135</f>
        <v>0</v>
      </c>
      <c r="S127" s="277">
        <f>U127</f>
        <v>0</v>
      </c>
      <c r="T127" s="278" t="s">
        <v>345</v>
      </c>
      <c r="U127" s="277">
        <f>U135</f>
        <v>0</v>
      </c>
      <c r="V127" s="57"/>
    </row>
    <row r="128" spans="1:22" ht="12.75" customHeight="1">
      <c r="A128" s="275"/>
      <c r="B128" s="272" t="s">
        <v>766</v>
      </c>
      <c r="C128" s="275"/>
      <c r="D128" s="17"/>
      <c r="E128" s="17"/>
      <c r="F128" s="17"/>
      <c r="G128" s="17"/>
      <c r="H128" s="17"/>
      <c r="I128" s="17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57"/>
    </row>
    <row r="129" spans="1:22" ht="12.75" customHeight="1" hidden="1">
      <c r="A129" s="17"/>
      <c r="B129" s="16"/>
      <c r="C129" s="17"/>
      <c r="D129" s="17"/>
      <c r="E129" s="17"/>
      <c r="F129" s="17"/>
      <c r="G129" s="17"/>
      <c r="H129" s="17"/>
      <c r="I129" s="17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57"/>
    </row>
    <row r="130" spans="1:22" s="5" customFormat="1" ht="27.75" customHeight="1">
      <c r="A130" s="8" t="s">
        <v>507</v>
      </c>
      <c r="B130" s="13" t="s">
        <v>508</v>
      </c>
      <c r="C130" s="8" t="s">
        <v>345</v>
      </c>
      <c r="D130" s="269">
        <f>F130</f>
        <v>-33088049.7</v>
      </c>
      <c r="E130" s="269" t="s">
        <v>345</v>
      </c>
      <c r="F130" s="269">
        <f>F134</f>
        <v>-33088049.7</v>
      </c>
      <c r="G130" s="8"/>
      <c r="H130" s="8"/>
      <c r="I130" s="8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56"/>
    </row>
    <row r="131" spans="1:22" ht="12.75" customHeight="1">
      <c r="A131" s="17"/>
      <c r="B131" s="16" t="s">
        <v>5</v>
      </c>
      <c r="C131" s="17"/>
      <c r="D131" s="17"/>
      <c r="E131" s="17"/>
      <c r="F131" s="17"/>
      <c r="G131" s="17"/>
      <c r="H131" s="17"/>
      <c r="I131" s="17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57"/>
    </row>
    <row r="132" spans="1:22" ht="12.75" customHeight="1">
      <c r="A132" s="17" t="s">
        <v>509</v>
      </c>
      <c r="B132" s="16" t="s">
        <v>510</v>
      </c>
      <c r="C132" s="17" t="s">
        <v>511</v>
      </c>
      <c r="D132" s="17"/>
      <c r="E132" s="17" t="s">
        <v>345</v>
      </c>
      <c r="F132" s="17"/>
      <c r="G132" s="17"/>
      <c r="H132" s="17"/>
      <c r="I132" s="17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57"/>
    </row>
    <row r="133" spans="1:22" ht="12.75" customHeight="1">
      <c r="A133" s="17" t="s">
        <v>512</v>
      </c>
      <c r="B133" s="16" t="s">
        <v>513</v>
      </c>
      <c r="C133" s="17" t="s">
        <v>514</v>
      </c>
      <c r="D133" s="17"/>
      <c r="E133" s="17" t="s">
        <v>345</v>
      </c>
      <c r="F133" s="17"/>
      <c r="G133" s="17"/>
      <c r="H133" s="17"/>
      <c r="I133" s="17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57"/>
    </row>
    <row r="134" spans="1:22" ht="12.75" customHeight="1">
      <c r="A134" s="275">
        <v>6130</v>
      </c>
      <c r="B134" s="272" t="s">
        <v>764</v>
      </c>
      <c r="C134" s="275" t="s">
        <v>765</v>
      </c>
      <c r="D134" s="17">
        <f>F134</f>
        <v>-33088049.7</v>
      </c>
      <c r="E134" s="17" t="s">
        <v>345</v>
      </c>
      <c r="F134" s="17">
        <v>-33088049.7</v>
      </c>
      <c r="G134" s="17"/>
      <c r="H134" s="17"/>
      <c r="I134" s="17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57"/>
    </row>
    <row r="135" spans="1:22" s="5" customFormat="1" ht="27.75" customHeight="1">
      <c r="A135" s="8" t="s">
        <v>515</v>
      </c>
      <c r="B135" s="13" t="s">
        <v>516</v>
      </c>
      <c r="C135" s="8" t="s">
        <v>345</v>
      </c>
      <c r="D135" s="269">
        <f>F135</f>
        <v>-796067568.3</v>
      </c>
      <c r="E135" s="269" t="s">
        <v>345</v>
      </c>
      <c r="F135" s="269">
        <f>F137</f>
        <v>-796067568.3</v>
      </c>
      <c r="G135" s="269">
        <f>I135</f>
        <v>-351575700</v>
      </c>
      <c r="H135" s="269" t="s">
        <v>345</v>
      </c>
      <c r="I135" s="269">
        <f>I137</f>
        <v>-351575700</v>
      </c>
      <c r="J135" s="14">
        <f>L135</f>
        <v>-700000000</v>
      </c>
      <c r="K135" s="14"/>
      <c r="L135" s="14">
        <f>L137</f>
        <v>-700000000</v>
      </c>
      <c r="M135" s="14">
        <f>O135</f>
        <v>-348424300</v>
      </c>
      <c r="N135" s="276" t="s">
        <v>345</v>
      </c>
      <c r="O135" s="14">
        <f>O137</f>
        <v>-348424300</v>
      </c>
      <c r="P135" s="14">
        <f>R135</f>
        <v>0</v>
      </c>
      <c r="Q135" s="14"/>
      <c r="R135" s="14">
        <f>R137</f>
        <v>0</v>
      </c>
      <c r="S135" s="14">
        <f>U135</f>
        <v>0</v>
      </c>
      <c r="T135" s="14"/>
      <c r="U135" s="14">
        <f>U137</f>
        <v>0</v>
      </c>
      <c r="V135" s="56"/>
    </row>
    <row r="136" spans="1:22" ht="12.75" customHeight="1">
      <c r="A136" s="17"/>
      <c r="B136" s="16" t="s">
        <v>5</v>
      </c>
      <c r="C136" s="17"/>
      <c r="D136" s="17"/>
      <c r="E136" s="17"/>
      <c r="F136" s="17"/>
      <c r="G136" s="17"/>
      <c r="H136" s="17"/>
      <c r="I136" s="17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57"/>
    </row>
    <row r="137" spans="1:22" ht="12.75" customHeight="1">
      <c r="A137" s="17" t="s">
        <v>517</v>
      </c>
      <c r="B137" s="16" t="s">
        <v>518</v>
      </c>
      <c r="C137" s="17" t="s">
        <v>519</v>
      </c>
      <c r="D137" s="17">
        <f>F137</f>
        <v>-796067568.3</v>
      </c>
      <c r="E137" s="17" t="s">
        <v>345</v>
      </c>
      <c r="F137" s="17">
        <v>-796067568.3</v>
      </c>
      <c r="G137" s="17">
        <f>I137</f>
        <v>-351575700</v>
      </c>
      <c r="H137" s="17" t="s">
        <v>345</v>
      </c>
      <c r="I137" s="17">
        <v>-351575700</v>
      </c>
      <c r="J137" s="18">
        <f>L137</f>
        <v>-700000000</v>
      </c>
      <c r="K137" s="18"/>
      <c r="L137" s="18">
        <v>-700000000</v>
      </c>
      <c r="M137" s="18">
        <f>O137</f>
        <v>-348424300</v>
      </c>
      <c r="N137" s="44" t="s">
        <v>345</v>
      </c>
      <c r="O137" s="18">
        <f>L137-I137</f>
        <v>-348424300</v>
      </c>
      <c r="P137" s="18">
        <f>R137</f>
        <v>0</v>
      </c>
      <c r="Q137" s="18"/>
      <c r="R137" s="18"/>
      <c r="S137" s="18">
        <f>U137</f>
        <v>0</v>
      </c>
      <c r="T137" s="18"/>
      <c r="U137" s="18"/>
      <c r="V137" s="57"/>
    </row>
    <row r="138" spans="3:23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3:21" ht="10.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3:21" ht="10.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3:21" ht="10.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3:21" ht="10.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3:21" ht="10.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</sheetData>
  <sheetProtection/>
  <mergeCells count="26">
    <mergeCell ref="U1:V1"/>
    <mergeCell ref="N2:V2"/>
    <mergeCell ref="N3:V3"/>
    <mergeCell ref="S6:U6"/>
    <mergeCell ref="P7:P8"/>
    <mergeCell ref="Q7:R7"/>
    <mergeCell ref="N7:O7"/>
    <mergeCell ref="P6:R6"/>
    <mergeCell ref="V7:V8"/>
    <mergeCell ref="A4:U4"/>
    <mergeCell ref="M7:M8"/>
    <mergeCell ref="G6:I6"/>
    <mergeCell ref="D7:D8"/>
    <mergeCell ref="E7:F7"/>
    <mergeCell ref="G7:G8"/>
    <mergeCell ref="H7:I7"/>
    <mergeCell ref="T7:U7"/>
    <mergeCell ref="D6:F6"/>
    <mergeCell ref="A6:A8"/>
    <mergeCell ref="B6:B8"/>
    <mergeCell ref="C6:C8"/>
    <mergeCell ref="J7:J8"/>
    <mergeCell ref="K7:L7"/>
    <mergeCell ref="S7:S8"/>
    <mergeCell ref="J6:L6"/>
    <mergeCell ref="M6:O6"/>
  </mergeCells>
  <printOptions/>
  <pageMargins left="0.2" right="0.2" top="0.21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1">
      <selection activeCell="U6" sqref="U6:U7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404" t="s">
        <v>695</v>
      </c>
      <c r="U2" s="404"/>
      <c r="V2" s="63"/>
    </row>
    <row r="3" spans="1:20" ht="21.7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ht="20.25" customHeight="1" thickBot="1">
      <c r="U4" s="26" t="s">
        <v>0</v>
      </c>
    </row>
    <row r="5" spans="1:21" ht="30.75" customHeight="1">
      <c r="A5" s="409"/>
      <c r="B5" s="407"/>
      <c r="C5" s="384" t="s">
        <v>703</v>
      </c>
      <c r="D5" s="384"/>
      <c r="E5" s="384"/>
      <c r="F5" s="384" t="s">
        <v>704</v>
      </c>
      <c r="G5" s="384"/>
      <c r="H5" s="384"/>
      <c r="I5" s="384" t="s">
        <v>152</v>
      </c>
      <c r="J5" s="384"/>
      <c r="K5" s="384"/>
      <c r="L5" s="405" t="s">
        <v>705</v>
      </c>
      <c r="M5" s="405"/>
      <c r="N5" s="405"/>
      <c r="O5" s="384" t="s">
        <v>153</v>
      </c>
      <c r="P5" s="384"/>
      <c r="Q5" s="384"/>
      <c r="R5" s="384" t="s">
        <v>154</v>
      </c>
      <c r="S5" s="384"/>
      <c r="T5" s="384"/>
      <c r="U5" s="58" t="s">
        <v>706</v>
      </c>
    </row>
    <row r="6" spans="1:21" ht="19.5" customHeight="1">
      <c r="A6" s="410"/>
      <c r="B6" s="408"/>
      <c r="C6" s="383" t="s">
        <v>4</v>
      </c>
      <c r="D6" s="383" t="s">
        <v>5</v>
      </c>
      <c r="E6" s="383"/>
      <c r="F6" s="383" t="s">
        <v>4</v>
      </c>
      <c r="G6" s="383" t="s">
        <v>5</v>
      </c>
      <c r="H6" s="383"/>
      <c r="I6" s="383" t="s">
        <v>4</v>
      </c>
      <c r="J6" s="383" t="s">
        <v>5</v>
      </c>
      <c r="K6" s="383"/>
      <c r="L6" s="383" t="s">
        <v>4</v>
      </c>
      <c r="M6" s="383" t="s">
        <v>5</v>
      </c>
      <c r="N6" s="383"/>
      <c r="O6" s="383" t="s">
        <v>4</v>
      </c>
      <c r="P6" s="383" t="s">
        <v>5</v>
      </c>
      <c r="Q6" s="383"/>
      <c r="R6" s="383" t="s">
        <v>4</v>
      </c>
      <c r="S6" s="383" t="s">
        <v>5</v>
      </c>
      <c r="T6" s="383"/>
      <c r="U6" s="356" t="s">
        <v>707</v>
      </c>
    </row>
    <row r="7" spans="1:21" ht="49.5" customHeight="1">
      <c r="A7" s="410"/>
      <c r="B7" s="408"/>
      <c r="C7" s="383"/>
      <c r="D7" s="11" t="s">
        <v>6</v>
      </c>
      <c r="E7" s="11" t="s">
        <v>7</v>
      </c>
      <c r="F7" s="383"/>
      <c r="G7" s="11" t="s">
        <v>6</v>
      </c>
      <c r="H7" s="11" t="s">
        <v>7</v>
      </c>
      <c r="I7" s="383"/>
      <c r="J7" s="11" t="s">
        <v>6</v>
      </c>
      <c r="K7" s="11" t="s">
        <v>7</v>
      </c>
      <c r="L7" s="383"/>
      <c r="M7" s="11" t="s">
        <v>6</v>
      </c>
      <c r="N7" s="11" t="s">
        <v>7</v>
      </c>
      <c r="O7" s="383"/>
      <c r="P7" s="11" t="s">
        <v>6</v>
      </c>
      <c r="Q7" s="11" t="s">
        <v>7</v>
      </c>
      <c r="R7" s="383"/>
      <c r="S7" s="11" t="s">
        <v>6</v>
      </c>
      <c r="T7" s="11" t="s">
        <v>7</v>
      </c>
      <c r="U7" s="356"/>
    </row>
    <row r="8" spans="1:21" s="5" customFormat="1" ht="21.7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35">
        <v>21</v>
      </c>
    </row>
    <row r="9" spans="1:21" ht="18.75" customHeight="1">
      <c r="A9" s="12" t="s">
        <v>1</v>
      </c>
      <c r="B9" s="9" t="s">
        <v>10</v>
      </c>
      <c r="C9" s="9"/>
      <c r="D9" s="9"/>
      <c r="E9" s="9"/>
      <c r="F9" s="9"/>
      <c r="G9" s="9"/>
      <c r="H9" s="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0"/>
    </row>
    <row r="10" spans="1:21" s="5" customFormat="1" ht="27.75" customHeight="1" thickBot="1">
      <c r="A10" s="36" t="s">
        <v>520</v>
      </c>
      <c r="B10" s="37" t="s">
        <v>521</v>
      </c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62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D5" sqref="D5:F5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64" t="s">
        <v>696</v>
      </c>
      <c r="W2" s="65"/>
    </row>
    <row r="3" spans="1:21" ht="30" customHeight="1">
      <c r="A3" s="411" t="s">
        <v>702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</row>
    <row r="4" spans="1:22" ht="22.5" customHeight="1" thickBot="1">
      <c r="A4" s="23"/>
      <c r="B4" s="24"/>
      <c r="C4" s="23"/>
      <c r="D4" s="23"/>
      <c r="E4" s="23"/>
      <c r="F4" s="23"/>
      <c r="G4" s="23"/>
      <c r="H4" s="23"/>
      <c r="I4" s="2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V4" s="26" t="s">
        <v>0</v>
      </c>
    </row>
    <row r="5" spans="1:22" ht="23.25" customHeight="1">
      <c r="A5" s="393" t="s">
        <v>1</v>
      </c>
      <c r="B5" s="396" t="s">
        <v>340</v>
      </c>
      <c r="C5" s="395" t="s">
        <v>341</v>
      </c>
      <c r="D5" s="384" t="s">
        <v>703</v>
      </c>
      <c r="E5" s="384"/>
      <c r="F5" s="384"/>
      <c r="G5" s="384" t="s">
        <v>704</v>
      </c>
      <c r="H5" s="384"/>
      <c r="I5" s="384"/>
      <c r="J5" s="384" t="s">
        <v>152</v>
      </c>
      <c r="K5" s="384"/>
      <c r="L5" s="384"/>
      <c r="M5" s="405" t="s">
        <v>705</v>
      </c>
      <c r="N5" s="405"/>
      <c r="O5" s="405"/>
      <c r="P5" s="384" t="s">
        <v>153</v>
      </c>
      <c r="Q5" s="384"/>
      <c r="R5" s="384"/>
      <c r="S5" s="384" t="s">
        <v>154</v>
      </c>
      <c r="T5" s="384"/>
      <c r="U5" s="384"/>
      <c r="V5" s="58" t="s">
        <v>706</v>
      </c>
    </row>
    <row r="6" spans="1:22" ht="24" customHeight="1">
      <c r="A6" s="394"/>
      <c r="B6" s="397"/>
      <c r="C6" s="383"/>
      <c r="D6" s="383" t="s">
        <v>4</v>
      </c>
      <c r="E6" s="383" t="s">
        <v>5</v>
      </c>
      <c r="F6" s="383"/>
      <c r="G6" s="383" t="s">
        <v>4</v>
      </c>
      <c r="H6" s="383" t="s">
        <v>5</v>
      </c>
      <c r="I6" s="383"/>
      <c r="J6" s="383" t="s">
        <v>4</v>
      </c>
      <c r="K6" s="383" t="s">
        <v>5</v>
      </c>
      <c r="L6" s="383"/>
      <c r="M6" s="383" t="s">
        <v>4</v>
      </c>
      <c r="N6" s="383" t="s">
        <v>5</v>
      </c>
      <c r="O6" s="383"/>
      <c r="P6" s="383" t="s">
        <v>4</v>
      </c>
      <c r="Q6" s="383" t="s">
        <v>5</v>
      </c>
      <c r="R6" s="383"/>
      <c r="S6" s="383" t="s">
        <v>4</v>
      </c>
      <c r="T6" s="383" t="s">
        <v>5</v>
      </c>
      <c r="U6" s="383"/>
      <c r="V6" s="356" t="s">
        <v>707</v>
      </c>
    </row>
    <row r="7" spans="1:22" ht="35.25" customHeight="1">
      <c r="A7" s="394"/>
      <c r="B7" s="397"/>
      <c r="C7" s="383"/>
      <c r="D7" s="383"/>
      <c r="E7" s="11" t="s">
        <v>6</v>
      </c>
      <c r="F7" s="11" t="s">
        <v>7</v>
      </c>
      <c r="G7" s="383"/>
      <c r="H7" s="11" t="s">
        <v>6</v>
      </c>
      <c r="I7" s="11" t="s">
        <v>7</v>
      </c>
      <c r="J7" s="383"/>
      <c r="K7" s="11" t="s">
        <v>6</v>
      </c>
      <c r="L7" s="11" t="s">
        <v>7</v>
      </c>
      <c r="M7" s="383"/>
      <c r="N7" s="11" t="s">
        <v>6</v>
      </c>
      <c r="O7" s="11" t="s">
        <v>7</v>
      </c>
      <c r="P7" s="383"/>
      <c r="Q7" s="11" t="s">
        <v>6</v>
      </c>
      <c r="R7" s="11" t="s">
        <v>7</v>
      </c>
      <c r="S7" s="383"/>
      <c r="T7" s="11" t="s">
        <v>6</v>
      </c>
      <c r="U7" s="11" t="s">
        <v>7</v>
      </c>
      <c r="V7" s="356"/>
    </row>
    <row r="8" spans="1:22" ht="20.25" customHeight="1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10">
        <v>22</v>
      </c>
    </row>
    <row r="9" spans="1:22" s="5" customFormat="1" ht="21.75" customHeight="1">
      <c r="A9" s="7" t="s">
        <v>522</v>
      </c>
      <c r="B9" s="31" t="s">
        <v>523</v>
      </c>
      <c r="C9" s="8" t="s">
        <v>10</v>
      </c>
      <c r="D9" s="8"/>
      <c r="E9" s="8"/>
      <c r="F9" s="8"/>
      <c r="G9" s="8"/>
      <c r="H9" s="8"/>
      <c r="I9" s="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9"/>
    </row>
    <row r="10" spans="1:22" ht="12.75" customHeight="1">
      <c r="A10" s="15"/>
      <c r="B10" s="16" t="s">
        <v>5</v>
      </c>
      <c r="C10" s="17"/>
      <c r="D10" s="17"/>
      <c r="E10" s="17"/>
      <c r="F10" s="17"/>
      <c r="G10" s="17"/>
      <c r="H10" s="17"/>
      <c r="I10" s="1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60"/>
    </row>
    <row r="11" spans="1:22" s="5" customFormat="1" ht="21.75" customHeight="1">
      <c r="A11" s="7" t="s">
        <v>524</v>
      </c>
      <c r="B11" s="31" t="s">
        <v>525</v>
      </c>
      <c r="C11" s="8" t="s">
        <v>10</v>
      </c>
      <c r="D11" s="8"/>
      <c r="E11" s="8"/>
      <c r="F11" s="8"/>
      <c r="G11" s="8"/>
      <c r="H11" s="8"/>
      <c r="I11" s="8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9"/>
    </row>
    <row r="12" spans="1:22" ht="12.75" customHeight="1">
      <c r="A12" s="15"/>
      <c r="B12" s="16" t="s">
        <v>5</v>
      </c>
      <c r="C12" s="17"/>
      <c r="D12" s="17"/>
      <c r="E12" s="17"/>
      <c r="F12" s="17"/>
      <c r="G12" s="17"/>
      <c r="H12" s="17"/>
      <c r="I12" s="1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60"/>
    </row>
    <row r="13" spans="1:22" s="5" customFormat="1" ht="21.75" customHeight="1">
      <c r="A13" s="7" t="s">
        <v>526</v>
      </c>
      <c r="B13" s="31" t="s">
        <v>527</v>
      </c>
      <c r="C13" s="8" t="s">
        <v>10</v>
      </c>
      <c r="D13" s="8"/>
      <c r="E13" s="8"/>
      <c r="F13" s="8"/>
      <c r="G13" s="8"/>
      <c r="H13" s="8"/>
      <c r="I13" s="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9"/>
    </row>
    <row r="14" spans="1:22" ht="12.75" customHeight="1">
      <c r="A14" s="15"/>
      <c r="B14" s="16" t="s">
        <v>5</v>
      </c>
      <c r="C14" s="17"/>
      <c r="D14" s="17"/>
      <c r="E14" s="17"/>
      <c r="F14" s="17"/>
      <c r="G14" s="17"/>
      <c r="H14" s="17"/>
      <c r="I14" s="1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60"/>
    </row>
    <row r="15" spans="1:22" ht="30" customHeight="1">
      <c r="A15" s="15" t="s">
        <v>528</v>
      </c>
      <c r="B15" s="16" t="s">
        <v>529</v>
      </c>
      <c r="C15" s="17" t="s">
        <v>10</v>
      </c>
      <c r="D15" s="17"/>
      <c r="E15" s="17"/>
      <c r="F15" s="17"/>
      <c r="G15" s="17"/>
      <c r="H15" s="17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60"/>
    </row>
    <row r="16" spans="1:22" ht="12.75" customHeight="1">
      <c r="A16" s="15"/>
      <c r="B16" s="16" t="s">
        <v>5</v>
      </c>
      <c r="C16" s="17"/>
      <c r="D16" s="17"/>
      <c r="E16" s="17"/>
      <c r="F16" s="17"/>
      <c r="G16" s="17"/>
      <c r="H16" s="17"/>
      <c r="I16" s="1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60"/>
    </row>
    <row r="17" spans="1:22" ht="16.5" customHeight="1">
      <c r="A17" s="15" t="s">
        <v>514</v>
      </c>
      <c r="B17" s="16" t="s">
        <v>530</v>
      </c>
      <c r="C17" s="17" t="s">
        <v>10</v>
      </c>
      <c r="D17" s="17"/>
      <c r="E17" s="17"/>
      <c r="F17" s="17"/>
      <c r="G17" s="17"/>
      <c r="H17" s="17"/>
      <c r="I17" s="17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60"/>
    </row>
    <row r="18" spans="1:22" ht="17.25" customHeight="1">
      <c r="A18" s="15"/>
      <c r="B18" s="16" t="s">
        <v>5</v>
      </c>
      <c r="C18" s="17"/>
      <c r="D18" s="17"/>
      <c r="E18" s="17"/>
      <c r="F18" s="17"/>
      <c r="G18" s="17"/>
      <c r="H18" s="17"/>
      <c r="I18" s="1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60"/>
    </row>
    <row r="19" spans="1:22" ht="18" customHeight="1">
      <c r="A19" s="15" t="s">
        <v>531</v>
      </c>
      <c r="B19" s="16" t="s">
        <v>532</v>
      </c>
      <c r="C19" s="17" t="s">
        <v>533</v>
      </c>
      <c r="D19" s="17"/>
      <c r="E19" s="17"/>
      <c r="F19" s="17"/>
      <c r="G19" s="17"/>
      <c r="H19" s="17"/>
      <c r="I19" s="17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0"/>
    </row>
    <row r="20" spans="1:22" ht="18.75" customHeight="1">
      <c r="A20" s="15"/>
      <c r="B20" s="16" t="s">
        <v>168</v>
      </c>
      <c r="C20" s="17"/>
      <c r="D20" s="17"/>
      <c r="E20" s="17"/>
      <c r="F20" s="17"/>
      <c r="G20" s="17"/>
      <c r="H20" s="17"/>
      <c r="I20" s="17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0"/>
    </row>
    <row r="21" spans="1:22" ht="21" customHeight="1">
      <c r="A21" s="15" t="s">
        <v>534</v>
      </c>
      <c r="B21" s="39" t="s">
        <v>535</v>
      </c>
      <c r="C21" s="17" t="s">
        <v>10</v>
      </c>
      <c r="D21" s="17"/>
      <c r="E21" s="17"/>
      <c r="F21" s="17"/>
      <c r="G21" s="17"/>
      <c r="H21" s="17"/>
      <c r="I21" s="17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0"/>
    </row>
    <row r="22" spans="1:22" s="5" customFormat="1" ht="21.75" customHeight="1">
      <c r="A22" s="7" t="s">
        <v>536</v>
      </c>
      <c r="B22" s="31" t="s">
        <v>537</v>
      </c>
      <c r="C22" s="8" t="s">
        <v>10</v>
      </c>
      <c r="D22" s="8"/>
      <c r="E22" s="8"/>
      <c r="F22" s="8"/>
      <c r="G22" s="8"/>
      <c r="H22" s="8"/>
      <c r="I22" s="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9"/>
    </row>
    <row r="23" spans="1:22" ht="12.75" customHeight="1">
      <c r="A23" s="15"/>
      <c r="B23" s="16" t="s">
        <v>5</v>
      </c>
      <c r="C23" s="17"/>
      <c r="D23" s="17"/>
      <c r="E23" s="17"/>
      <c r="F23" s="17"/>
      <c r="G23" s="17"/>
      <c r="H23" s="17"/>
      <c r="I23" s="17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60"/>
    </row>
    <row r="24" spans="1:22" ht="30.75" customHeight="1">
      <c r="A24" s="15" t="s">
        <v>538</v>
      </c>
      <c r="B24" s="16" t="s">
        <v>539</v>
      </c>
      <c r="C24" s="17" t="s">
        <v>10</v>
      </c>
      <c r="D24" s="17"/>
      <c r="E24" s="17"/>
      <c r="F24" s="17"/>
      <c r="G24" s="17"/>
      <c r="H24" s="17"/>
      <c r="I24" s="17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60"/>
    </row>
    <row r="25" spans="1:22" ht="12.75" customHeight="1">
      <c r="A25" s="15"/>
      <c r="B25" s="16" t="s">
        <v>5</v>
      </c>
      <c r="C25" s="17"/>
      <c r="D25" s="17"/>
      <c r="E25" s="17"/>
      <c r="F25" s="17"/>
      <c r="G25" s="17"/>
      <c r="H25" s="17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60"/>
    </row>
    <row r="26" spans="1:22" ht="29.25" customHeight="1">
      <c r="A26" s="15" t="s">
        <v>540</v>
      </c>
      <c r="B26" s="39" t="s">
        <v>541</v>
      </c>
      <c r="C26" s="17" t="s">
        <v>542</v>
      </c>
      <c r="D26" s="17"/>
      <c r="E26" s="17"/>
      <c r="F26" s="17"/>
      <c r="G26" s="17"/>
      <c r="H26" s="17"/>
      <c r="I26" s="17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60"/>
    </row>
    <row r="27" spans="1:22" s="5" customFormat="1" ht="28.5" customHeight="1">
      <c r="A27" s="7" t="s">
        <v>543</v>
      </c>
      <c r="B27" s="31" t="s">
        <v>544</v>
      </c>
      <c r="C27" s="8" t="s">
        <v>10</v>
      </c>
      <c r="D27" s="8"/>
      <c r="E27" s="8"/>
      <c r="F27" s="8"/>
      <c r="G27" s="8"/>
      <c r="H27" s="8"/>
      <c r="I27" s="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9"/>
    </row>
    <row r="28" spans="1:22" ht="34.5" customHeight="1">
      <c r="A28" s="12" t="s">
        <v>1</v>
      </c>
      <c r="B28" s="11" t="s">
        <v>340</v>
      </c>
      <c r="C28" s="9" t="s">
        <v>341</v>
      </c>
      <c r="D28" s="9"/>
      <c r="E28" s="9"/>
      <c r="F28" s="9"/>
      <c r="G28" s="9"/>
      <c r="H28" s="9"/>
      <c r="I28" s="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60"/>
    </row>
    <row r="29" spans="1:22" ht="12.75" customHeight="1">
      <c r="A29" s="15"/>
      <c r="B29" s="16" t="s">
        <v>5</v>
      </c>
      <c r="C29" s="17"/>
      <c r="D29" s="17"/>
      <c r="E29" s="17"/>
      <c r="F29" s="17"/>
      <c r="G29" s="17"/>
      <c r="H29" s="17"/>
      <c r="I29" s="1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60"/>
    </row>
    <row r="30" spans="1:22" ht="33" customHeight="1">
      <c r="A30" s="15" t="s">
        <v>545</v>
      </c>
      <c r="B30" s="16" t="s">
        <v>546</v>
      </c>
      <c r="C30" s="17" t="s">
        <v>547</v>
      </c>
      <c r="D30" s="17"/>
      <c r="E30" s="17"/>
      <c r="F30" s="17"/>
      <c r="G30" s="17"/>
      <c r="H30" s="17"/>
      <c r="I30" s="17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60"/>
    </row>
    <row r="31" spans="1:22" ht="18" customHeight="1">
      <c r="A31" s="15"/>
      <c r="B31" s="16" t="s">
        <v>168</v>
      </c>
      <c r="C31" s="17"/>
      <c r="D31" s="17"/>
      <c r="E31" s="17"/>
      <c r="F31" s="17"/>
      <c r="G31" s="17"/>
      <c r="H31" s="17"/>
      <c r="I31" s="1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60"/>
    </row>
    <row r="32" spans="1:22" ht="48.75" customHeight="1">
      <c r="A32" s="15" t="s">
        <v>548</v>
      </c>
      <c r="B32" s="39" t="s">
        <v>549</v>
      </c>
      <c r="C32" s="17" t="s">
        <v>10</v>
      </c>
      <c r="D32" s="17"/>
      <c r="E32" s="17"/>
      <c r="F32" s="17"/>
      <c r="G32" s="17"/>
      <c r="H32" s="17"/>
      <c r="I32" s="17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60"/>
    </row>
    <row r="33" spans="1:22" ht="26.25" customHeight="1">
      <c r="A33" s="15" t="s">
        <v>550</v>
      </c>
      <c r="B33" s="39" t="s">
        <v>551</v>
      </c>
      <c r="C33" s="17" t="s">
        <v>10</v>
      </c>
      <c r="D33" s="17"/>
      <c r="E33" s="17"/>
      <c r="F33" s="17"/>
      <c r="G33" s="17"/>
      <c r="H33" s="17"/>
      <c r="I33" s="17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60"/>
    </row>
    <row r="34" spans="1:22" ht="27.75" customHeight="1">
      <c r="A34" s="15" t="s">
        <v>552</v>
      </c>
      <c r="B34" s="16" t="s">
        <v>553</v>
      </c>
      <c r="C34" s="17" t="s">
        <v>554</v>
      </c>
      <c r="D34" s="17"/>
      <c r="E34" s="17"/>
      <c r="F34" s="17"/>
      <c r="G34" s="17"/>
      <c r="H34" s="17"/>
      <c r="I34" s="17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60"/>
    </row>
    <row r="35" spans="1:22" ht="12.75" customHeight="1">
      <c r="A35" s="15"/>
      <c r="B35" s="16" t="s">
        <v>168</v>
      </c>
      <c r="C35" s="17"/>
      <c r="D35" s="17"/>
      <c r="E35" s="17"/>
      <c r="F35" s="17"/>
      <c r="G35" s="17"/>
      <c r="H35" s="17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60"/>
    </row>
    <row r="36" spans="1:22" ht="36.75" customHeight="1">
      <c r="A36" s="15" t="s">
        <v>555</v>
      </c>
      <c r="B36" s="39" t="s">
        <v>556</v>
      </c>
      <c r="C36" s="17" t="s">
        <v>10</v>
      </c>
      <c r="D36" s="17"/>
      <c r="E36" s="17"/>
      <c r="F36" s="17"/>
      <c r="G36" s="17"/>
      <c r="H36" s="17"/>
      <c r="I36" s="17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60"/>
    </row>
    <row r="37" spans="1:22" ht="36.75" customHeight="1" thickBot="1">
      <c r="A37" s="21" t="s">
        <v>557</v>
      </c>
      <c r="B37" s="40" t="s">
        <v>558</v>
      </c>
      <c r="C37" s="22" t="s">
        <v>10</v>
      </c>
      <c r="D37" s="22"/>
      <c r="E37" s="22"/>
      <c r="F37" s="22"/>
      <c r="G37" s="22"/>
      <c r="H37" s="22"/>
      <c r="I37" s="22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61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05"/>
  <sheetViews>
    <sheetView tabSelected="1" zoomScalePageLayoutView="0" workbookViewId="0" topLeftCell="F1">
      <selection activeCell="AA6" sqref="AA6"/>
    </sheetView>
  </sheetViews>
  <sheetFormatPr defaultColWidth="9.140625" defaultRowHeight="12"/>
  <cols>
    <col min="1" max="1" width="5.28125" style="2" customWidth="1"/>
    <col min="2" max="3" width="2.8515625" style="2" customWidth="1"/>
    <col min="4" max="4" width="2.7109375" style="4" customWidth="1"/>
    <col min="5" max="5" width="50.00390625" style="6" customWidth="1"/>
    <col min="6" max="6" width="9.28125" style="4" customWidth="1"/>
    <col min="7" max="7" width="17.8515625" style="4" customWidth="1"/>
    <col min="8" max="8" width="18.28125" style="4" customWidth="1"/>
    <col min="9" max="9" width="17.28125" style="4" customWidth="1"/>
    <col min="10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spans="18:26" ht="15" customHeight="1">
      <c r="R1" s="339"/>
      <c r="S1" s="339"/>
      <c r="T1" s="339"/>
      <c r="U1" s="402" t="s">
        <v>801</v>
      </c>
      <c r="V1" s="402"/>
      <c r="W1" s="402"/>
      <c r="X1" s="402"/>
      <c r="Y1" s="402"/>
      <c r="Z1" s="402"/>
    </row>
    <row r="2" spans="18:26" ht="14.25" customHeight="1">
      <c r="R2" s="391" t="s">
        <v>792</v>
      </c>
      <c r="S2" s="391"/>
      <c r="T2" s="391"/>
      <c r="U2" s="391"/>
      <c r="V2" s="391"/>
      <c r="W2" s="391"/>
      <c r="X2" s="391"/>
      <c r="Y2" s="391"/>
      <c r="Z2" s="391"/>
    </row>
    <row r="3" spans="18:26" ht="15" customHeight="1">
      <c r="R3" s="391" t="s">
        <v>793</v>
      </c>
      <c r="S3" s="391"/>
      <c r="T3" s="391"/>
      <c r="U3" s="391"/>
      <c r="V3" s="391"/>
      <c r="W3" s="391"/>
      <c r="X3" s="391"/>
      <c r="Y3" s="391"/>
      <c r="Z3" s="391"/>
    </row>
    <row r="4" spans="15:26" ht="19.5" customHeight="1">
      <c r="O4" s="4"/>
      <c r="P4" s="4"/>
      <c r="Q4" s="4"/>
      <c r="R4" s="4"/>
      <c r="U4" s="4"/>
      <c r="Y4" s="63"/>
      <c r="Z4" s="63"/>
    </row>
    <row r="5" spans="13:24" ht="10.5"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1.25" customHeight="1">
      <c r="A6" s="378" t="s">
        <v>700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</row>
    <row r="7" spans="1:25" ht="21" customHeight="1" thickBot="1">
      <c r="A7" s="23"/>
      <c r="B7" s="23"/>
      <c r="C7" s="23"/>
      <c r="D7" s="33"/>
      <c r="E7" s="41"/>
      <c r="F7" s="33"/>
      <c r="G7" s="33"/>
      <c r="H7" s="33"/>
      <c r="I7" s="33"/>
      <c r="J7" s="33"/>
      <c r="K7" s="33"/>
      <c r="L7" s="33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Y7" s="26" t="s">
        <v>0</v>
      </c>
    </row>
    <row r="8" spans="1:25" ht="22.5" customHeight="1">
      <c r="A8" s="412" t="s">
        <v>1</v>
      </c>
      <c r="B8" s="414" t="s">
        <v>157</v>
      </c>
      <c r="C8" s="414" t="s">
        <v>158</v>
      </c>
      <c r="D8" s="414" t="s">
        <v>159</v>
      </c>
      <c r="E8" s="405" t="s">
        <v>559</v>
      </c>
      <c r="F8" s="405" t="s">
        <v>3</v>
      </c>
      <c r="G8" s="384" t="s">
        <v>703</v>
      </c>
      <c r="H8" s="384"/>
      <c r="I8" s="384"/>
      <c r="J8" s="384" t="s">
        <v>704</v>
      </c>
      <c r="K8" s="384"/>
      <c r="L8" s="384"/>
      <c r="M8" s="384" t="s">
        <v>152</v>
      </c>
      <c r="N8" s="384"/>
      <c r="O8" s="384"/>
      <c r="P8" s="405" t="s">
        <v>705</v>
      </c>
      <c r="Q8" s="405"/>
      <c r="R8" s="405"/>
      <c r="S8" s="384" t="s">
        <v>153</v>
      </c>
      <c r="T8" s="384"/>
      <c r="U8" s="384"/>
      <c r="V8" s="384" t="s">
        <v>154</v>
      </c>
      <c r="W8" s="384"/>
      <c r="X8" s="384"/>
      <c r="Y8" s="291" t="s">
        <v>706</v>
      </c>
    </row>
    <row r="9" spans="1:25" ht="18.75" customHeight="1">
      <c r="A9" s="413"/>
      <c r="B9" s="399"/>
      <c r="C9" s="399"/>
      <c r="D9" s="399"/>
      <c r="E9" s="401"/>
      <c r="F9" s="401"/>
      <c r="G9" s="383" t="s">
        <v>4</v>
      </c>
      <c r="H9" s="383" t="s">
        <v>5</v>
      </c>
      <c r="I9" s="383"/>
      <c r="J9" s="383" t="s">
        <v>4</v>
      </c>
      <c r="K9" s="383" t="s">
        <v>5</v>
      </c>
      <c r="L9" s="383"/>
      <c r="M9" s="383" t="s">
        <v>4</v>
      </c>
      <c r="N9" s="383" t="s">
        <v>5</v>
      </c>
      <c r="O9" s="383"/>
      <c r="P9" s="383" t="s">
        <v>4</v>
      </c>
      <c r="Q9" s="383" t="s">
        <v>5</v>
      </c>
      <c r="R9" s="383"/>
      <c r="S9" s="383" t="s">
        <v>4</v>
      </c>
      <c r="T9" s="383" t="s">
        <v>5</v>
      </c>
      <c r="U9" s="383"/>
      <c r="V9" s="383" t="s">
        <v>4</v>
      </c>
      <c r="W9" s="383" t="s">
        <v>5</v>
      </c>
      <c r="X9" s="383"/>
      <c r="Y9" s="382" t="s">
        <v>707</v>
      </c>
    </row>
    <row r="10" spans="1:25" ht="33.75" customHeight="1">
      <c r="A10" s="413"/>
      <c r="B10" s="399"/>
      <c r="C10" s="399"/>
      <c r="D10" s="399"/>
      <c r="E10" s="401"/>
      <c r="F10" s="401"/>
      <c r="G10" s="383"/>
      <c r="H10" s="11" t="s">
        <v>6</v>
      </c>
      <c r="I10" s="11" t="s">
        <v>7</v>
      </c>
      <c r="J10" s="383"/>
      <c r="K10" s="11" t="s">
        <v>6</v>
      </c>
      <c r="L10" s="11" t="s">
        <v>7</v>
      </c>
      <c r="M10" s="383"/>
      <c r="N10" s="11" t="s">
        <v>6</v>
      </c>
      <c r="O10" s="11" t="s">
        <v>7</v>
      </c>
      <c r="P10" s="383"/>
      <c r="Q10" s="11" t="s">
        <v>6</v>
      </c>
      <c r="R10" s="11" t="s">
        <v>7</v>
      </c>
      <c r="S10" s="383"/>
      <c r="T10" s="11" t="s">
        <v>6</v>
      </c>
      <c r="U10" s="11" t="s">
        <v>7</v>
      </c>
      <c r="V10" s="383"/>
      <c r="W10" s="11" t="s">
        <v>6</v>
      </c>
      <c r="X10" s="11" t="s">
        <v>7</v>
      </c>
      <c r="Y10" s="382"/>
    </row>
    <row r="11" spans="1:25" ht="12.75" customHeigh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10">
        <v>22</v>
      </c>
    </row>
    <row r="12" spans="1:25" s="5" customFormat="1" ht="21" customHeight="1">
      <c r="A12" s="12" t="s">
        <v>10</v>
      </c>
      <c r="B12" s="9" t="s">
        <v>10</v>
      </c>
      <c r="C12" s="9" t="s">
        <v>10</v>
      </c>
      <c r="D12" s="9" t="s">
        <v>10</v>
      </c>
      <c r="E12" s="42" t="s">
        <v>160</v>
      </c>
      <c r="F12" s="43"/>
      <c r="G12" s="43">
        <f>G13+G86+G106+G243+G320+G382+G401+G472+G541+G598</f>
        <v>3714346755.1000004</v>
      </c>
      <c r="H12" s="43">
        <f>H13+H86+H106+H243+H320+H382+H401+H472+H541+H598</f>
        <v>2539486739.3</v>
      </c>
      <c r="I12" s="43">
        <f>I13+I86+I106+I243+I320+I382+I401+I472+I541+I598</f>
        <v>1174860015.7999997</v>
      </c>
      <c r="J12" s="43"/>
      <c r="K12" s="43"/>
      <c r="L12" s="43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9"/>
    </row>
    <row r="13" spans="1:25" s="5" customFormat="1" ht="30.75" customHeight="1">
      <c r="A13" s="12" t="s">
        <v>161</v>
      </c>
      <c r="B13" s="9" t="s">
        <v>162</v>
      </c>
      <c r="C13" s="9" t="s">
        <v>163</v>
      </c>
      <c r="D13" s="9" t="s">
        <v>163</v>
      </c>
      <c r="E13" s="42" t="s">
        <v>164</v>
      </c>
      <c r="F13" s="43"/>
      <c r="G13" s="43">
        <f>G15+G59+G67+G77</f>
        <v>1127226663</v>
      </c>
      <c r="H13" s="43">
        <f>H15+H59+H67+H77</f>
        <v>857257387.1000001</v>
      </c>
      <c r="I13" s="43">
        <f>I15+I59+I67+I77</f>
        <v>269969275.9</v>
      </c>
      <c r="J13" s="43"/>
      <c r="K13" s="43"/>
      <c r="L13" s="4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9"/>
    </row>
    <row r="14" spans="1:25" ht="12.75" customHeight="1">
      <c r="A14" s="15"/>
      <c r="B14" s="17"/>
      <c r="C14" s="17"/>
      <c r="D14" s="44"/>
      <c r="E14" s="45" t="s">
        <v>5</v>
      </c>
      <c r="F14" s="44"/>
      <c r="G14" s="44"/>
      <c r="H14" s="44"/>
      <c r="I14" s="44"/>
      <c r="J14" s="44"/>
      <c r="K14" s="44"/>
      <c r="L14" s="44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60"/>
    </row>
    <row r="15" spans="1:25" s="5" customFormat="1" ht="50.25" customHeight="1">
      <c r="A15" s="12" t="s">
        <v>165</v>
      </c>
      <c r="B15" s="9" t="s">
        <v>162</v>
      </c>
      <c r="C15" s="9" t="s">
        <v>166</v>
      </c>
      <c r="D15" s="9" t="s">
        <v>163</v>
      </c>
      <c r="E15" s="46" t="s">
        <v>167</v>
      </c>
      <c r="F15" s="47"/>
      <c r="G15" s="279">
        <f>I15+H15</f>
        <v>941827476</v>
      </c>
      <c r="H15" s="47">
        <f>H17</f>
        <v>776636805.7</v>
      </c>
      <c r="I15" s="49">
        <f>I17</f>
        <v>165190670.3</v>
      </c>
      <c r="J15" s="47"/>
      <c r="K15" s="47"/>
      <c r="L15" s="4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9"/>
    </row>
    <row r="16" spans="1:25" ht="12.75" customHeight="1">
      <c r="A16" s="15"/>
      <c r="B16" s="17"/>
      <c r="C16" s="17"/>
      <c r="D16" s="44"/>
      <c r="E16" s="45" t="s">
        <v>168</v>
      </c>
      <c r="F16" s="44"/>
      <c r="G16" s="44"/>
      <c r="H16" s="44"/>
      <c r="I16" s="44"/>
      <c r="J16" s="44"/>
      <c r="K16" s="44"/>
      <c r="L16" s="44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60"/>
    </row>
    <row r="17" spans="1:25" s="5" customFormat="1" ht="25.5" customHeight="1">
      <c r="A17" s="12" t="s">
        <v>169</v>
      </c>
      <c r="B17" s="9" t="s">
        <v>162</v>
      </c>
      <c r="C17" s="9" t="s">
        <v>166</v>
      </c>
      <c r="D17" s="9" t="s">
        <v>166</v>
      </c>
      <c r="E17" s="48" t="s">
        <v>170</v>
      </c>
      <c r="F17" s="34"/>
      <c r="G17" s="34">
        <f>H17+I17</f>
        <v>941827476</v>
      </c>
      <c r="H17" s="34">
        <v>776636805.7</v>
      </c>
      <c r="I17" s="34">
        <v>165190670.3</v>
      </c>
      <c r="J17" s="34"/>
      <c r="K17" s="34"/>
      <c r="L17" s="34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9"/>
    </row>
    <row r="18" spans="1:25" ht="12.75" customHeight="1">
      <c r="A18" s="15"/>
      <c r="B18" s="17"/>
      <c r="C18" s="17"/>
      <c r="D18" s="44"/>
      <c r="E18" s="45" t="s">
        <v>5</v>
      </c>
      <c r="F18" s="44"/>
      <c r="G18" s="44"/>
      <c r="H18" s="44"/>
      <c r="I18" s="44"/>
      <c r="J18" s="44"/>
      <c r="K18" s="44"/>
      <c r="L18" s="4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0"/>
    </row>
    <row r="19" spans="1:25" s="5" customFormat="1" ht="16.5" customHeight="1">
      <c r="A19" s="7"/>
      <c r="B19" s="8"/>
      <c r="C19" s="8"/>
      <c r="D19" s="34"/>
      <c r="E19" s="46" t="s">
        <v>560</v>
      </c>
      <c r="F19" s="49"/>
      <c r="G19" s="49"/>
      <c r="H19" s="49"/>
      <c r="I19" s="49"/>
      <c r="J19" s="49"/>
      <c r="K19" s="49"/>
      <c r="L19" s="4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9"/>
    </row>
    <row r="20" spans="1:25" ht="14.25" customHeight="1">
      <c r="A20" s="15"/>
      <c r="B20" s="17"/>
      <c r="C20" s="17"/>
      <c r="D20" s="44"/>
      <c r="E20" s="45" t="s">
        <v>351</v>
      </c>
      <c r="F20" s="30" t="s">
        <v>350</v>
      </c>
      <c r="G20" s="30"/>
      <c r="H20" s="30"/>
      <c r="I20" s="30"/>
      <c r="J20" s="30"/>
      <c r="K20" s="30"/>
      <c r="L20" s="3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60"/>
    </row>
    <row r="21" spans="1:25" ht="21" customHeight="1">
      <c r="A21" s="15"/>
      <c r="B21" s="17"/>
      <c r="C21" s="17"/>
      <c r="D21" s="44"/>
      <c r="E21" s="45" t="s">
        <v>353</v>
      </c>
      <c r="F21" s="30" t="s">
        <v>352</v>
      </c>
      <c r="G21" s="30"/>
      <c r="H21" s="30"/>
      <c r="I21" s="30"/>
      <c r="J21" s="30"/>
      <c r="K21" s="30"/>
      <c r="L21" s="3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60"/>
    </row>
    <row r="22" spans="1:25" ht="14.25" customHeight="1">
      <c r="A22" s="15"/>
      <c r="B22" s="17"/>
      <c r="C22" s="17"/>
      <c r="D22" s="44"/>
      <c r="E22" s="45" t="s">
        <v>359</v>
      </c>
      <c r="F22" s="30" t="s">
        <v>358</v>
      </c>
      <c r="G22" s="30"/>
      <c r="H22" s="30"/>
      <c r="I22" s="30"/>
      <c r="J22" s="30"/>
      <c r="K22" s="30"/>
      <c r="L22" s="3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60"/>
    </row>
    <row r="23" spans="1:25" ht="14.25" customHeight="1">
      <c r="A23" s="15"/>
      <c r="B23" s="17"/>
      <c r="C23" s="17"/>
      <c r="D23" s="44"/>
      <c r="E23" s="45" t="s">
        <v>361</v>
      </c>
      <c r="F23" s="30" t="s">
        <v>360</v>
      </c>
      <c r="G23" s="30"/>
      <c r="H23" s="30"/>
      <c r="I23" s="30"/>
      <c r="J23" s="30"/>
      <c r="K23" s="30"/>
      <c r="L23" s="3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60"/>
    </row>
    <row r="24" spans="1:25" ht="14.25" customHeight="1">
      <c r="A24" s="15"/>
      <c r="B24" s="17"/>
      <c r="C24" s="17"/>
      <c r="D24" s="44"/>
      <c r="E24" s="45" t="s">
        <v>363</v>
      </c>
      <c r="F24" s="30" t="s">
        <v>362</v>
      </c>
      <c r="G24" s="30"/>
      <c r="H24" s="30"/>
      <c r="I24" s="30"/>
      <c r="J24" s="30"/>
      <c r="K24" s="30"/>
      <c r="L24" s="3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60"/>
    </row>
    <row r="25" spans="1:25" ht="14.25" customHeight="1">
      <c r="A25" s="15"/>
      <c r="B25" s="17"/>
      <c r="C25" s="17"/>
      <c r="D25" s="44"/>
      <c r="E25" s="45" t="s">
        <v>365</v>
      </c>
      <c r="F25" s="30" t="s">
        <v>364</v>
      </c>
      <c r="G25" s="30"/>
      <c r="H25" s="30"/>
      <c r="I25" s="30"/>
      <c r="J25" s="30"/>
      <c r="K25" s="30"/>
      <c r="L25" s="3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60"/>
    </row>
    <row r="26" spans="1:25" ht="14.25" customHeight="1">
      <c r="A26" s="15"/>
      <c r="B26" s="17"/>
      <c r="C26" s="17"/>
      <c r="D26" s="44"/>
      <c r="E26" s="45" t="s">
        <v>367</v>
      </c>
      <c r="F26" s="30" t="s">
        <v>366</v>
      </c>
      <c r="G26" s="30"/>
      <c r="H26" s="30"/>
      <c r="I26" s="30"/>
      <c r="J26" s="30"/>
      <c r="K26" s="30"/>
      <c r="L26" s="3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60"/>
    </row>
    <row r="27" spans="1:25" ht="14.25" customHeight="1">
      <c r="A27" s="15"/>
      <c r="B27" s="17"/>
      <c r="C27" s="17"/>
      <c r="D27" s="44"/>
      <c r="E27" s="45" t="s">
        <v>371</v>
      </c>
      <c r="F27" s="30" t="s">
        <v>370</v>
      </c>
      <c r="G27" s="30"/>
      <c r="H27" s="30"/>
      <c r="I27" s="30"/>
      <c r="J27" s="30"/>
      <c r="K27" s="30"/>
      <c r="L27" s="3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60"/>
    </row>
    <row r="28" spans="1:25" ht="14.25" customHeight="1">
      <c r="A28" s="15"/>
      <c r="B28" s="17"/>
      <c r="C28" s="17"/>
      <c r="D28" s="44"/>
      <c r="E28" s="45" t="s">
        <v>373</v>
      </c>
      <c r="F28" s="30" t="s">
        <v>372</v>
      </c>
      <c r="G28" s="30"/>
      <c r="H28" s="30"/>
      <c r="I28" s="30"/>
      <c r="J28" s="30"/>
      <c r="K28" s="30"/>
      <c r="L28" s="3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60"/>
    </row>
    <row r="29" spans="1:25" ht="14.25" customHeight="1">
      <c r="A29" s="15"/>
      <c r="B29" s="17"/>
      <c r="C29" s="17"/>
      <c r="D29" s="44"/>
      <c r="E29" s="45" t="s">
        <v>377</v>
      </c>
      <c r="F29" s="30" t="s">
        <v>376</v>
      </c>
      <c r="G29" s="30"/>
      <c r="H29" s="30"/>
      <c r="I29" s="30"/>
      <c r="J29" s="30"/>
      <c r="K29" s="30"/>
      <c r="L29" s="3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60"/>
    </row>
    <row r="30" spans="1:25" ht="14.25" customHeight="1">
      <c r="A30" s="15"/>
      <c r="B30" s="17"/>
      <c r="C30" s="17"/>
      <c r="D30" s="44"/>
      <c r="E30" s="45" t="s">
        <v>379</v>
      </c>
      <c r="F30" s="30" t="s">
        <v>378</v>
      </c>
      <c r="G30" s="30"/>
      <c r="H30" s="30"/>
      <c r="I30" s="30"/>
      <c r="J30" s="30"/>
      <c r="K30" s="30"/>
      <c r="L30" s="3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60"/>
    </row>
    <row r="31" spans="1:25" ht="23.25" customHeight="1">
      <c r="A31" s="15"/>
      <c r="B31" s="17"/>
      <c r="C31" s="17"/>
      <c r="D31" s="44"/>
      <c r="E31" s="45" t="s">
        <v>381</v>
      </c>
      <c r="F31" s="30" t="s">
        <v>380</v>
      </c>
      <c r="G31" s="30"/>
      <c r="H31" s="30"/>
      <c r="I31" s="30"/>
      <c r="J31" s="30"/>
      <c r="K31" s="30"/>
      <c r="L31" s="3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0"/>
    </row>
    <row r="32" spans="1:25" ht="14.25" customHeight="1">
      <c r="A32" s="15"/>
      <c r="B32" s="17"/>
      <c r="C32" s="17"/>
      <c r="D32" s="44"/>
      <c r="E32" s="45" t="s">
        <v>383</v>
      </c>
      <c r="F32" s="30" t="s">
        <v>382</v>
      </c>
      <c r="G32" s="30"/>
      <c r="H32" s="30"/>
      <c r="I32" s="30"/>
      <c r="J32" s="30"/>
      <c r="K32" s="30"/>
      <c r="L32" s="3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60"/>
    </row>
    <row r="33" spans="1:25" ht="14.25" customHeight="1">
      <c r="A33" s="15"/>
      <c r="B33" s="17"/>
      <c r="C33" s="17"/>
      <c r="D33" s="44"/>
      <c r="E33" s="45" t="s">
        <v>385</v>
      </c>
      <c r="F33" s="30" t="s">
        <v>384</v>
      </c>
      <c r="G33" s="30"/>
      <c r="H33" s="30"/>
      <c r="I33" s="30"/>
      <c r="J33" s="30"/>
      <c r="K33" s="30"/>
      <c r="L33" s="3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60"/>
    </row>
    <row r="34" spans="1:25" ht="14.25" customHeight="1">
      <c r="A34" s="15"/>
      <c r="B34" s="17"/>
      <c r="C34" s="17"/>
      <c r="D34" s="44"/>
      <c r="E34" s="45" t="s">
        <v>387</v>
      </c>
      <c r="F34" s="30" t="s">
        <v>386</v>
      </c>
      <c r="G34" s="30"/>
      <c r="H34" s="30"/>
      <c r="I34" s="30"/>
      <c r="J34" s="30"/>
      <c r="K34" s="30"/>
      <c r="L34" s="3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60"/>
    </row>
    <row r="35" spans="1:25" ht="14.25" customHeight="1">
      <c r="A35" s="15"/>
      <c r="B35" s="17"/>
      <c r="C35" s="17"/>
      <c r="D35" s="44"/>
      <c r="E35" s="45" t="s">
        <v>389</v>
      </c>
      <c r="F35" s="30" t="s">
        <v>390</v>
      </c>
      <c r="G35" s="30"/>
      <c r="H35" s="30"/>
      <c r="I35" s="30"/>
      <c r="J35" s="30"/>
      <c r="K35" s="30"/>
      <c r="L35" s="3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60"/>
    </row>
    <row r="36" spans="1:25" ht="14.25" customHeight="1">
      <c r="A36" s="15"/>
      <c r="B36" s="17"/>
      <c r="C36" s="17"/>
      <c r="D36" s="44"/>
      <c r="E36" s="45" t="s">
        <v>394</v>
      </c>
      <c r="F36" s="30" t="s">
        <v>393</v>
      </c>
      <c r="G36" s="30"/>
      <c r="H36" s="30"/>
      <c r="I36" s="30"/>
      <c r="J36" s="30"/>
      <c r="K36" s="30"/>
      <c r="L36" s="3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60"/>
    </row>
    <row r="37" spans="1:25" ht="22.5" customHeight="1">
      <c r="A37" s="15"/>
      <c r="B37" s="17"/>
      <c r="C37" s="17"/>
      <c r="D37" s="44"/>
      <c r="E37" s="45" t="s">
        <v>400</v>
      </c>
      <c r="F37" s="30" t="s">
        <v>399</v>
      </c>
      <c r="G37" s="30"/>
      <c r="H37" s="30"/>
      <c r="I37" s="30"/>
      <c r="J37" s="30"/>
      <c r="K37" s="30"/>
      <c r="L37" s="3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60"/>
    </row>
    <row r="38" spans="1:25" ht="14.25" customHeight="1">
      <c r="A38" s="15"/>
      <c r="B38" s="17"/>
      <c r="C38" s="17"/>
      <c r="D38" s="44"/>
      <c r="E38" s="45" t="s">
        <v>404</v>
      </c>
      <c r="F38" s="30" t="s">
        <v>403</v>
      </c>
      <c r="G38" s="30"/>
      <c r="H38" s="30"/>
      <c r="I38" s="30"/>
      <c r="J38" s="30"/>
      <c r="K38" s="30"/>
      <c r="L38" s="3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60"/>
    </row>
    <row r="39" spans="1:25" ht="14.25" customHeight="1">
      <c r="A39" s="15"/>
      <c r="B39" s="17"/>
      <c r="C39" s="17"/>
      <c r="D39" s="44"/>
      <c r="E39" s="45" t="s">
        <v>406</v>
      </c>
      <c r="F39" s="30" t="s">
        <v>405</v>
      </c>
      <c r="G39" s="30"/>
      <c r="H39" s="30"/>
      <c r="I39" s="30"/>
      <c r="J39" s="30"/>
      <c r="K39" s="30"/>
      <c r="L39" s="3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60"/>
    </row>
    <row r="40" spans="1:25" ht="14.25" customHeight="1">
      <c r="A40" s="15"/>
      <c r="B40" s="17"/>
      <c r="C40" s="17"/>
      <c r="D40" s="44"/>
      <c r="E40" s="45" t="s">
        <v>408</v>
      </c>
      <c r="F40" s="30" t="s">
        <v>407</v>
      </c>
      <c r="G40" s="30"/>
      <c r="H40" s="30"/>
      <c r="I40" s="30"/>
      <c r="J40" s="30"/>
      <c r="K40" s="30"/>
      <c r="L40" s="3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60"/>
    </row>
    <row r="41" spans="1:25" ht="14.25" customHeight="1">
      <c r="A41" s="15"/>
      <c r="B41" s="17"/>
      <c r="C41" s="17"/>
      <c r="D41" s="44"/>
      <c r="E41" s="45" t="s">
        <v>410</v>
      </c>
      <c r="F41" s="30" t="s">
        <v>411</v>
      </c>
      <c r="G41" s="30"/>
      <c r="H41" s="30"/>
      <c r="I41" s="30"/>
      <c r="J41" s="30"/>
      <c r="K41" s="30"/>
      <c r="L41" s="3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60"/>
    </row>
    <row r="42" spans="1:25" ht="22.5" customHeight="1">
      <c r="A42" s="15"/>
      <c r="B42" s="17"/>
      <c r="C42" s="17"/>
      <c r="D42" s="44"/>
      <c r="E42" s="45" t="s">
        <v>424</v>
      </c>
      <c r="F42" s="30" t="s">
        <v>425</v>
      </c>
      <c r="G42" s="30"/>
      <c r="H42" s="30"/>
      <c r="I42" s="30"/>
      <c r="J42" s="30"/>
      <c r="K42" s="30"/>
      <c r="L42" s="3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60"/>
    </row>
    <row r="43" spans="1:25" ht="21" customHeight="1">
      <c r="A43" s="15"/>
      <c r="B43" s="17"/>
      <c r="C43" s="17"/>
      <c r="D43" s="44"/>
      <c r="E43" s="45" t="s">
        <v>439</v>
      </c>
      <c r="F43" s="30" t="s">
        <v>440</v>
      </c>
      <c r="G43" s="30"/>
      <c r="H43" s="30"/>
      <c r="I43" s="30"/>
      <c r="J43" s="30"/>
      <c r="K43" s="30"/>
      <c r="L43" s="3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60"/>
    </row>
    <row r="44" spans="1:25" ht="14.25" customHeight="1">
      <c r="A44" s="15"/>
      <c r="B44" s="17"/>
      <c r="C44" s="17"/>
      <c r="D44" s="44"/>
      <c r="E44" s="45" t="s">
        <v>456</v>
      </c>
      <c r="F44" s="30" t="s">
        <v>457</v>
      </c>
      <c r="G44" s="30"/>
      <c r="H44" s="30"/>
      <c r="I44" s="30"/>
      <c r="J44" s="30"/>
      <c r="K44" s="30"/>
      <c r="L44" s="3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60"/>
    </row>
    <row r="45" spans="1:25" ht="14.25" customHeight="1">
      <c r="A45" s="15"/>
      <c r="B45" s="17"/>
      <c r="C45" s="17"/>
      <c r="D45" s="44"/>
      <c r="E45" s="45" t="s">
        <v>468</v>
      </c>
      <c r="F45" s="30" t="s">
        <v>469</v>
      </c>
      <c r="G45" s="30"/>
      <c r="H45" s="30"/>
      <c r="I45" s="30"/>
      <c r="J45" s="30"/>
      <c r="K45" s="30"/>
      <c r="L45" s="3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60"/>
    </row>
    <row r="46" spans="1:25" ht="14.25" customHeight="1">
      <c r="A46" s="15"/>
      <c r="B46" s="17"/>
      <c r="C46" s="17"/>
      <c r="D46" s="44"/>
      <c r="E46" s="45" t="s">
        <v>473</v>
      </c>
      <c r="F46" s="30" t="s">
        <v>474</v>
      </c>
      <c r="G46" s="30"/>
      <c r="H46" s="30"/>
      <c r="I46" s="30"/>
      <c r="J46" s="30"/>
      <c r="K46" s="30"/>
      <c r="L46" s="3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60"/>
    </row>
    <row r="47" spans="1:25" ht="14.25" customHeight="1">
      <c r="A47" s="15"/>
      <c r="B47" s="17"/>
      <c r="C47" s="17"/>
      <c r="D47" s="44"/>
      <c r="E47" s="45" t="s">
        <v>495</v>
      </c>
      <c r="F47" s="30" t="s">
        <v>494</v>
      </c>
      <c r="G47" s="30"/>
      <c r="H47" s="30"/>
      <c r="I47" s="30"/>
      <c r="J47" s="30"/>
      <c r="K47" s="30"/>
      <c r="L47" s="3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60"/>
    </row>
    <row r="48" spans="1:25" ht="14.25" customHeight="1">
      <c r="A48" s="15"/>
      <c r="B48" s="17"/>
      <c r="C48" s="17"/>
      <c r="D48" s="44"/>
      <c r="E48" s="45" t="s">
        <v>497</v>
      </c>
      <c r="F48" s="30" t="s">
        <v>496</v>
      </c>
      <c r="G48" s="30"/>
      <c r="H48" s="30"/>
      <c r="I48" s="30"/>
      <c r="J48" s="30"/>
      <c r="K48" s="30"/>
      <c r="L48" s="3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60"/>
    </row>
    <row r="49" spans="1:25" ht="14.25" customHeight="1">
      <c r="A49" s="15"/>
      <c r="B49" s="17"/>
      <c r="C49" s="17"/>
      <c r="D49" s="44"/>
      <c r="E49" s="45" t="s">
        <v>499</v>
      </c>
      <c r="F49" s="30" t="s">
        <v>500</v>
      </c>
      <c r="G49" s="30"/>
      <c r="H49" s="30"/>
      <c r="I49" s="30"/>
      <c r="J49" s="30"/>
      <c r="K49" s="30"/>
      <c r="L49" s="3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60"/>
    </row>
    <row r="50" spans="1:25" ht="14.25" customHeight="1">
      <c r="A50" s="15"/>
      <c r="B50" s="17"/>
      <c r="C50" s="17"/>
      <c r="D50" s="44"/>
      <c r="E50" s="45" t="s">
        <v>504</v>
      </c>
      <c r="F50" s="30" t="s">
        <v>503</v>
      </c>
      <c r="G50" s="30"/>
      <c r="H50" s="30"/>
      <c r="I50" s="30"/>
      <c r="J50" s="30"/>
      <c r="K50" s="30"/>
      <c r="L50" s="3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60"/>
    </row>
    <row r="51" spans="1:25" s="5" customFormat="1" ht="27" customHeight="1">
      <c r="A51" s="7"/>
      <c r="B51" s="8"/>
      <c r="C51" s="8"/>
      <c r="D51" s="34"/>
      <c r="E51" s="46" t="s">
        <v>561</v>
      </c>
      <c r="F51" s="49"/>
      <c r="G51" s="49"/>
      <c r="H51" s="49"/>
      <c r="I51" s="49"/>
      <c r="J51" s="49"/>
      <c r="K51" s="49"/>
      <c r="L51" s="4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9"/>
    </row>
    <row r="52" spans="1:25" s="5" customFormat="1" ht="21" customHeight="1">
      <c r="A52" s="7"/>
      <c r="B52" s="8"/>
      <c r="C52" s="8"/>
      <c r="D52" s="34"/>
      <c r="E52" s="48" t="s">
        <v>398</v>
      </c>
      <c r="F52" s="9" t="s">
        <v>397</v>
      </c>
      <c r="G52" s="9"/>
      <c r="H52" s="9"/>
      <c r="I52" s="9"/>
      <c r="J52" s="9"/>
      <c r="K52" s="9"/>
      <c r="L52" s="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9"/>
    </row>
    <row r="53" spans="1:25" s="5" customFormat="1" ht="14.25" customHeight="1">
      <c r="A53" s="7"/>
      <c r="B53" s="8"/>
      <c r="C53" s="8"/>
      <c r="D53" s="34"/>
      <c r="E53" s="48" t="s">
        <v>489</v>
      </c>
      <c r="F53" s="9" t="s">
        <v>488</v>
      </c>
      <c r="G53" s="9"/>
      <c r="H53" s="9"/>
      <c r="I53" s="9"/>
      <c r="J53" s="9"/>
      <c r="K53" s="9"/>
      <c r="L53" s="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9"/>
    </row>
    <row r="54" spans="1:25" s="5" customFormat="1" ht="14.25" customHeight="1">
      <c r="A54" s="7"/>
      <c r="B54" s="8"/>
      <c r="C54" s="8"/>
      <c r="D54" s="34"/>
      <c r="E54" s="48" t="s">
        <v>491</v>
      </c>
      <c r="F54" s="9" t="s">
        <v>490</v>
      </c>
      <c r="G54" s="9"/>
      <c r="H54" s="9"/>
      <c r="I54" s="9"/>
      <c r="J54" s="9"/>
      <c r="K54" s="9"/>
      <c r="L54" s="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9"/>
    </row>
    <row r="55" spans="1:25" ht="14.25" customHeight="1">
      <c r="A55" s="29" t="s">
        <v>171</v>
      </c>
      <c r="B55" s="30" t="s">
        <v>162</v>
      </c>
      <c r="C55" s="30" t="s">
        <v>166</v>
      </c>
      <c r="D55" s="30" t="s">
        <v>172</v>
      </c>
      <c r="E55" s="45" t="s">
        <v>173</v>
      </c>
      <c r="F55" s="44"/>
      <c r="G55" s="44"/>
      <c r="H55" s="44"/>
      <c r="I55" s="44"/>
      <c r="J55" s="44"/>
      <c r="K55" s="44"/>
      <c r="L55" s="44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60"/>
    </row>
    <row r="56" spans="1:25" ht="12.75" customHeight="1">
      <c r="A56" s="15"/>
      <c r="B56" s="17"/>
      <c r="C56" s="17"/>
      <c r="D56" s="44"/>
      <c r="E56" s="45" t="s">
        <v>5</v>
      </c>
      <c r="F56" s="44"/>
      <c r="G56" s="44"/>
      <c r="H56" s="44"/>
      <c r="I56" s="44"/>
      <c r="J56" s="44"/>
      <c r="K56" s="44"/>
      <c r="L56" s="44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60"/>
    </row>
    <row r="57" spans="1:25" s="5" customFormat="1" ht="33.75" customHeight="1">
      <c r="A57" s="7"/>
      <c r="B57" s="8"/>
      <c r="C57" s="8"/>
      <c r="D57" s="34"/>
      <c r="E57" s="46" t="s">
        <v>562</v>
      </c>
      <c r="F57" s="49"/>
      <c r="G57" s="49"/>
      <c r="H57" s="49"/>
      <c r="I57" s="49"/>
      <c r="J57" s="49"/>
      <c r="K57" s="49"/>
      <c r="L57" s="4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9"/>
    </row>
    <row r="58" spans="1:25" s="5" customFormat="1" ht="14.25" customHeight="1">
      <c r="A58" s="7"/>
      <c r="B58" s="8"/>
      <c r="C58" s="8"/>
      <c r="D58" s="34"/>
      <c r="E58" s="48" t="s">
        <v>389</v>
      </c>
      <c r="F58" s="9" t="s">
        <v>390</v>
      </c>
      <c r="G58" s="9"/>
      <c r="H58" s="9"/>
      <c r="I58" s="9"/>
      <c r="J58" s="9"/>
      <c r="K58" s="9"/>
      <c r="L58" s="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9"/>
    </row>
    <row r="59" spans="1:25" s="5" customFormat="1" ht="21" customHeight="1">
      <c r="A59" s="12" t="s">
        <v>174</v>
      </c>
      <c r="B59" s="9" t="s">
        <v>162</v>
      </c>
      <c r="C59" s="9" t="s">
        <v>172</v>
      </c>
      <c r="D59" s="9" t="s">
        <v>163</v>
      </c>
      <c r="E59" s="46" t="s">
        <v>175</v>
      </c>
      <c r="F59" s="47"/>
      <c r="G59" s="47">
        <f>G61+G66</f>
        <v>13421729.7</v>
      </c>
      <c r="H59" s="47">
        <f>H61+H66</f>
        <v>13421729.7</v>
      </c>
      <c r="I59" s="47">
        <f>I61+I66</f>
        <v>0</v>
      </c>
      <c r="J59" s="47"/>
      <c r="K59" s="47"/>
      <c r="L59" s="47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9"/>
    </row>
    <row r="60" spans="1:25" ht="12.75" customHeight="1">
      <c r="A60" s="15"/>
      <c r="B60" s="17"/>
      <c r="C60" s="17"/>
      <c r="D60" s="44"/>
      <c r="E60" s="45" t="s">
        <v>168</v>
      </c>
      <c r="F60" s="44"/>
      <c r="G60" s="44"/>
      <c r="H60" s="44"/>
      <c r="I60" s="44"/>
      <c r="J60" s="44"/>
      <c r="K60" s="44"/>
      <c r="L60" s="44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60"/>
    </row>
    <row r="61" spans="1:25" ht="12.75" customHeight="1">
      <c r="A61" s="29" t="s">
        <v>176</v>
      </c>
      <c r="B61" s="30" t="s">
        <v>162</v>
      </c>
      <c r="C61" s="30" t="s">
        <v>172</v>
      </c>
      <c r="D61" s="30" t="s">
        <v>166</v>
      </c>
      <c r="E61" s="45" t="s">
        <v>177</v>
      </c>
      <c r="F61" s="44"/>
      <c r="G61" s="44">
        <f>H61+I61</f>
        <v>5649609.7</v>
      </c>
      <c r="H61" s="44">
        <v>5649609.7</v>
      </c>
      <c r="I61" s="44">
        <v>0</v>
      </c>
      <c r="J61" s="44"/>
      <c r="K61" s="44"/>
      <c r="L61" s="44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60"/>
    </row>
    <row r="62" spans="1:25" ht="12.75" customHeight="1">
      <c r="A62" s="15"/>
      <c r="B62" s="17"/>
      <c r="C62" s="17"/>
      <c r="D62" s="44"/>
      <c r="E62" s="45" t="s">
        <v>5</v>
      </c>
      <c r="F62" s="44"/>
      <c r="G62" s="44"/>
      <c r="H62" s="44"/>
      <c r="I62" s="44"/>
      <c r="J62" s="44"/>
      <c r="K62" s="44"/>
      <c r="L62" s="44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60"/>
    </row>
    <row r="63" spans="1:25" s="5" customFormat="1" ht="46.5" customHeight="1">
      <c r="A63" s="7"/>
      <c r="B63" s="8"/>
      <c r="C63" s="8"/>
      <c r="D63" s="34"/>
      <c r="E63" s="46" t="s">
        <v>563</v>
      </c>
      <c r="F63" s="49"/>
      <c r="G63" s="49"/>
      <c r="H63" s="49"/>
      <c r="I63" s="49"/>
      <c r="J63" s="49"/>
      <c r="K63" s="49"/>
      <c r="L63" s="4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9"/>
    </row>
    <row r="64" spans="1:25" ht="12.75" customHeight="1">
      <c r="A64" s="15"/>
      <c r="B64" s="17"/>
      <c r="C64" s="17"/>
      <c r="D64" s="44"/>
      <c r="E64" s="45" t="s">
        <v>351</v>
      </c>
      <c r="F64" s="30" t="s">
        <v>350</v>
      </c>
      <c r="G64" s="30"/>
      <c r="H64" s="30"/>
      <c r="I64" s="30"/>
      <c r="J64" s="30"/>
      <c r="K64" s="30"/>
      <c r="L64" s="3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60"/>
    </row>
    <row r="65" spans="1:25" ht="12.75" customHeight="1">
      <c r="A65" s="15"/>
      <c r="B65" s="17"/>
      <c r="C65" s="17"/>
      <c r="D65" s="44"/>
      <c r="E65" s="45" t="s">
        <v>473</v>
      </c>
      <c r="F65" s="30" t="s">
        <v>474</v>
      </c>
      <c r="G65" s="30"/>
      <c r="H65" s="30"/>
      <c r="I65" s="30"/>
      <c r="J65" s="30"/>
      <c r="K65" s="30"/>
      <c r="L65" s="3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60"/>
    </row>
    <row r="66" spans="1:25" ht="17.25" customHeight="1">
      <c r="A66" s="15">
        <v>2132</v>
      </c>
      <c r="B66" s="17">
        <v>1</v>
      </c>
      <c r="C66" s="17">
        <v>3</v>
      </c>
      <c r="D66" s="17">
        <v>3</v>
      </c>
      <c r="E66" s="280" t="s">
        <v>768</v>
      </c>
      <c r="F66" s="30"/>
      <c r="G66" s="281">
        <f>H66+I66</f>
        <v>7772120</v>
      </c>
      <c r="H66" s="281">
        <v>7772120</v>
      </c>
      <c r="I66" s="270">
        <v>0</v>
      </c>
      <c r="J66" s="30"/>
      <c r="K66" s="30"/>
      <c r="L66" s="3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60"/>
    </row>
    <row r="67" spans="1:25" s="5" customFormat="1" ht="41.25" customHeight="1" hidden="1">
      <c r="A67" s="12" t="s">
        <v>178</v>
      </c>
      <c r="B67" s="9" t="s">
        <v>162</v>
      </c>
      <c r="C67" s="9" t="s">
        <v>179</v>
      </c>
      <c r="D67" s="9" t="s">
        <v>163</v>
      </c>
      <c r="E67" s="46" t="s">
        <v>180</v>
      </c>
      <c r="F67" s="47"/>
      <c r="G67" s="47"/>
      <c r="H67" s="47"/>
      <c r="I67" s="47"/>
      <c r="J67" s="47"/>
      <c r="K67" s="47"/>
      <c r="L67" s="47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9"/>
    </row>
    <row r="68" spans="1:25" ht="12.75" customHeight="1" hidden="1">
      <c r="A68" s="15"/>
      <c r="B68" s="17"/>
      <c r="C68" s="17"/>
      <c r="D68" s="44"/>
      <c r="E68" s="45" t="s">
        <v>168</v>
      </c>
      <c r="F68" s="44"/>
      <c r="G68" s="44"/>
      <c r="H68" s="44"/>
      <c r="I68" s="44"/>
      <c r="J68" s="44"/>
      <c r="K68" s="44"/>
      <c r="L68" s="44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60"/>
    </row>
    <row r="69" spans="1:25" s="5" customFormat="1" ht="29.25" customHeight="1" hidden="1">
      <c r="A69" s="12" t="s">
        <v>181</v>
      </c>
      <c r="B69" s="9" t="s">
        <v>162</v>
      </c>
      <c r="C69" s="9" t="s">
        <v>179</v>
      </c>
      <c r="D69" s="9" t="s">
        <v>166</v>
      </c>
      <c r="E69" s="48" t="s">
        <v>180</v>
      </c>
      <c r="F69" s="34"/>
      <c r="G69" s="34"/>
      <c r="H69" s="34"/>
      <c r="I69" s="34"/>
      <c r="J69" s="34"/>
      <c r="K69" s="34"/>
      <c r="L69" s="34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9"/>
    </row>
    <row r="70" spans="1:25" ht="12.75" customHeight="1" hidden="1">
      <c r="A70" s="15"/>
      <c r="B70" s="17"/>
      <c r="C70" s="17"/>
      <c r="D70" s="44"/>
      <c r="E70" s="45" t="s">
        <v>5</v>
      </c>
      <c r="F70" s="44"/>
      <c r="G70" s="44"/>
      <c r="H70" s="44"/>
      <c r="I70" s="44"/>
      <c r="J70" s="44"/>
      <c r="K70" s="44"/>
      <c r="L70" s="44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60"/>
    </row>
    <row r="71" spans="1:25" ht="20.25" customHeight="1" hidden="1">
      <c r="A71" s="15"/>
      <c r="B71" s="17"/>
      <c r="C71" s="17"/>
      <c r="D71" s="44"/>
      <c r="E71" s="50" t="s">
        <v>564</v>
      </c>
      <c r="F71" s="51"/>
      <c r="G71" s="51"/>
      <c r="H71" s="51"/>
      <c r="I71" s="51"/>
      <c r="J71" s="51"/>
      <c r="K71" s="51"/>
      <c r="L71" s="5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60"/>
    </row>
    <row r="72" spans="1:25" s="5" customFormat="1" ht="22.5" customHeight="1" hidden="1">
      <c r="A72" s="7"/>
      <c r="B72" s="8"/>
      <c r="C72" s="8"/>
      <c r="D72" s="34"/>
      <c r="E72" s="48" t="s">
        <v>506</v>
      </c>
      <c r="F72" s="9" t="s">
        <v>505</v>
      </c>
      <c r="G72" s="9"/>
      <c r="H72" s="9"/>
      <c r="I72" s="9"/>
      <c r="J72" s="9"/>
      <c r="K72" s="9"/>
      <c r="L72" s="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9"/>
    </row>
    <row r="73" spans="1:25" ht="27" customHeight="1" hidden="1">
      <c r="A73" s="15"/>
      <c r="B73" s="17"/>
      <c r="C73" s="17"/>
      <c r="D73" s="44"/>
      <c r="E73" s="50" t="s">
        <v>565</v>
      </c>
      <c r="F73" s="51"/>
      <c r="G73" s="51"/>
      <c r="H73" s="51"/>
      <c r="I73" s="51"/>
      <c r="J73" s="51"/>
      <c r="K73" s="51"/>
      <c r="L73" s="51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60"/>
    </row>
    <row r="74" spans="1:25" s="5" customFormat="1" ht="22.5" customHeight="1" hidden="1">
      <c r="A74" s="7"/>
      <c r="B74" s="8"/>
      <c r="C74" s="8"/>
      <c r="D74" s="34"/>
      <c r="E74" s="48" t="s">
        <v>506</v>
      </c>
      <c r="F74" s="9" t="s">
        <v>505</v>
      </c>
      <c r="G74" s="9"/>
      <c r="H74" s="9"/>
      <c r="I74" s="9"/>
      <c r="J74" s="9"/>
      <c r="K74" s="9"/>
      <c r="L74" s="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9"/>
    </row>
    <row r="75" spans="1:25" ht="26.25" customHeight="1" hidden="1">
      <c r="A75" s="15"/>
      <c r="B75" s="17"/>
      <c r="C75" s="17"/>
      <c r="D75" s="44"/>
      <c r="E75" s="50" t="s">
        <v>566</v>
      </c>
      <c r="F75" s="51"/>
      <c r="G75" s="51"/>
      <c r="H75" s="51"/>
      <c r="I75" s="51"/>
      <c r="J75" s="51"/>
      <c r="K75" s="51"/>
      <c r="L75" s="5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60"/>
    </row>
    <row r="76" spans="1:25" s="5" customFormat="1" ht="22.5" customHeight="1" hidden="1">
      <c r="A76" s="7"/>
      <c r="B76" s="8"/>
      <c r="C76" s="8"/>
      <c r="D76" s="34"/>
      <c r="E76" s="48" t="s">
        <v>506</v>
      </c>
      <c r="F76" s="9" t="s">
        <v>505</v>
      </c>
      <c r="G76" s="9"/>
      <c r="H76" s="9"/>
      <c r="I76" s="9"/>
      <c r="J76" s="9"/>
      <c r="K76" s="9"/>
      <c r="L76" s="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9"/>
    </row>
    <row r="77" spans="1:25" ht="24.75" customHeight="1">
      <c r="A77" s="29" t="s">
        <v>182</v>
      </c>
      <c r="B77" s="30" t="s">
        <v>162</v>
      </c>
      <c r="C77" s="30" t="s">
        <v>183</v>
      </c>
      <c r="D77" s="30" t="s">
        <v>163</v>
      </c>
      <c r="E77" s="50" t="s">
        <v>184</v>
      </c>
      <c r="F77" s="52"/>
      <c r="G77" s="52">
        <f>G79</f>
        <v>171977457.3</v>
      </c>
      <c r="H77" s="52">
        <f>H79</f>
        <v>67198851.7</v>
      </c>
      <c r="I77" s="52">
        <f>I79</f>
        <v>104778605.6</v>
      </c>
      <c r="J77" s="52"/>
      <c r="K77" s="52"/>
      <c r="L77" s="52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60"/>
    </row>
    <row r="78" spans="1:25" ht="12.75" customHeight="1">
      <c r="A78" s="15"/>
      <c r="B78" s="17"/>
      <c r="C78" s="17"/>
      <c r="D78" s="44"/>
      <c r="E78" s="45" t="s">
        <v>168</v>
      </c>
      <c r="F78" s="44"/>
      <c r="G78" s="44"/>
      <c r="H78" s="44"/>
      <c r="I78" s="44"/>
      <c r="J78" s="44"/>
      <c r="K78" s="44"/>
      <c r="L78" s="4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60"/>
    </row>
    <row r="79" spans="1:25" s="5" customFormat="1" ht="21" customHeight="1">
      <c r="A79" s="12" t="s">
        <v>185</v>
      </c>
      <c r="B79" s="9" t="s">
        <v>162</v>
      </c>
      <c r="C79" s="9" t="s">
        <v>183</v>
      </c>
      <c r="D79" s="9" t="s">
        <v>166</v>
      </c>
      <c r="E79" s="48" t="s">
        <v>184</v>
      </c>
      <c r="F79" s="34"/>
      <c r="G79" s="34">
        <f>H79+I79</f>
        <v>171977457.3</v>
      </c>
      <c r="H79" s="34">
        <v>67198851.7</v>
      </c>
      <c r="I79" s="34">
        <v>104778605.6</v>
      </c>
      <c r="J79" s="34"/>
      <c r="K79" s="34"/>
      <c r="L79" s="34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9"/>
    </row>
    <row r="80" spans="1:25" ht="10.5" customHeight="1">
      <c r="A80" s="15"/>
      <c r="B80" s="17"/>
      <c r="C80" s="17"/>
      <c r="D80" s="44"/>
      <c r="E80" s="45" t="s">
        <v>5</v>
      </c>
      <c r="F80" s="44"/>
      <c r="G80" s="44"/>
      <c r="H80" s="44"/>
      <c r="I80" s="44"/>
      <c r="J80" s="44"/>
      <c r="K80" s="44"/>
      <c r="L80" s="4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60"/>
    </row>
    <row r="81" spans="1:25" ht="43.5" customHeight="1">
      <c r="A81" s="15"/>
      <c r="B81" s="17"/>
      <c r="C81" s="17"/>
      <c r="D81" s="44"/>
      <c r="E81" s="50" t="s">
        <v>567</v>
      </c>
      <c r="F81" s="51"/>
      <c r="G81" s="51"/>
      <c r="H81" s="51"/>
      <c r="I81" s="51"/>
      <c r="J81" s="51"/>
      <c r="K81" s="51"/>
      <c r="L81" s="51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60"/>
    </row>
    <row r="82" spans="1:25" s="5" customFormat="1" ht="12.75" customHeight="1">
      <c r="A82" s="7"/>
      <c r="B82" s="8"/>
      <c r="C82" s="8"/>
      <c r="D82" s="34"/>
      <c r="E82" s="48" t="s">
        <v>468</v>
      </c>
      <c r="F82" s="9" t="s">
        <v>469</v>
      </c>
      <c r="G82" s="9"/>
      <c r="H82" s="9"/>
      <c r="I82" s="9"/>
      <c r="J82" s="9"/>
      <c r="K82" s="9"/>
      <c r="L82" s="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9"/>
    </row>
    <row r="83" spans="1:25" ht="33" customHeight="1">
      <c r="A83" s="15"/>
      <c r="B83" s="17"/>
      <c r="C83" s="17"/>
      <c r="D83" s="44"/>
      <c r="E83" s="50" t="s">
        <v>568</v>
      </c>
      <c r="F83" s="51"/>
      <c r="G83" s="51"/>
      <c r="H83" s="51"/>
      <c r="I83" s="51"/>
      <c r="J83" s="51"/>
      <c r="K83" s="51"/>
      <c r="L83" s="51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60"/>
    </row>
    <row r="84" spans="1:25" s="5" customFormat="1" ht="12" customHeight="1">
      <c r="A84" s="7"/>
      <c r="B84" s="8"/>
      <c r="C84" s="8"/>
      <c r="D84" s="34"/>
      <c r="E84" s="48" t="s">
        <v>394</v>
      </c>
      <c r="F84" s="9" t="s">
        <v>393</v>
      </c>
      <c r="G84" s="9"/>
      <c r="H84" s="9"/>
      <c r="I84" s="9"/>
      <c r="J84" s="9"/>
      <c r="K84" s="9"/>
      <c r="L84" s="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9"/>
    </row>
    <row r="85" spans="1:25" s="5" customFormat="1" ht="12" customHeight="1">
      <c r="A85" s="7"/>
      <c r="B85" s="8"/>
      <c r="C85" s="8"/>
      <c r="D85" s="34"/>
      <c r="E85" s="48" t="s">
        <v>468</v>
      </c>
      <c r="F85" s="9" t="s">
        <v>469</v>
      </c>
      <c r="G85" s="9"/>
      <c r="H85" s="9"/>
      <c r="I85" s="9"/>
      <c r="J85" s="9"/>
      <c r="K85" s="9"/>
      <c r="L85" s="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9"/>
    </row>
    <row r="86" spans="1:25" s="5" customFormat="1" ht="14.25" customHeight="1">
      <c r="A86" s="12" t="s">
        <v>186</v>
      </c>
      <c r="B86" s="9" t="s">
        <v>187</v>
      </c>
      <c r="C86" s="9" t="s">
        <v>163</v>
      </c>
      <c r="D86" s="9" t="s">
        <v>163</v>
      </c>
      <c r="E86" s="42" t="s">
        <v>188</v>
      </c>
      <c r="F86" s="43"/>
      <c r="G86" s="43">
        <f>G88</f>
        <v>350000</v>
      </c>
      <c r="H86" s="43">
        <f>H88</f>
        <v>0</v>
      </c>
      <c r="I86" s="43">
        <f>I88</f>
        <v>350000</v>
      </c>
      <c r="J86" s="43"/>
      <c r="K86" s="43"/>
      <c r="L86" s="4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9"/>
    </row>
    <row r="87" spans="1:25" s="5" customFormat="1" ht="14.25" customHeight="1">
      <c r="A87" s="7"/>
      <c r="B87" s="8"/>
      <c r="C87" s="8"/>
      <c r="D87" s="34"/>
      <c r="E87" s="48" t="s">
        <v>5</v>
      </c>
      <c r="F87" s="34"/>
      <c r="G87" s="34"/>
      <c r="H87" s="34"/>
      <c r="I87" s="34"/>
      <c r="J87" s="34"/>
      <c r="K87" s="34"/>
      <c r="L87" s="34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9"/>
    </row>
    <row r="88" spans="1:25" s="5" customFormat="1" ht="14.25" customHeight="1">
      <c r="A88" s="12" t="s">
        <v>189</v>
      </c>
      <c r="B88" s="9" t="s">
        <v>187</v>
      </c>
      <c r="C88" s="9" t="s">
        <v>190</v>
      </c>
      <c r="D88" s="9" t="s">
        <v>163</v>
      </c>
      <c r="E88" s="46" t="s">
        <v>191</v>
      </c>
      <c r="F88" s="47"/>
      <c r="G88" s="47">
        <f>G90</f>
        <v>350000</v>
      </c>
      <c r="H88" s="47"/>
      <c r="I88" s="47">
        <f>I90</f>
        <v>350000</v>
      </c>
      <c r="J88" s="47"/>
      <c r="K88" s="47"/>
      <c r="L88" s="47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59"/>
    </row>
    <row r="89" spans="1:25" s="5" customFormat="1" ht="14.25" customHeight="1">
      <c r="A89" s="7"/>
      <c r="B89" s="8"/>
      <c r="C89" s="8"/>
      <c r="D89" s="34"/>
      <c r="E89" s="48" t="s">
        <v>168</v>
      </c>
      <c r="F89" s="34"/>
      <c r="G89" s="34"/>
      <c r="H89" s="34"/>
      <c r="I89" s="34"/>
      <c r="J89" s="34"/>
      <c r="K89" s="34"/>
      <c r="L89" s="34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59"/>
    </row>
    <row r="90" spans="1:25" s="5" customFormat="1" ht="14.25" customHeight="1">
      <c r="A90" s="12" t="s">
        <v>192</v>
      </c>
      <c r="B90" s="9" t="s">
        <v>187</v>
      </c>
      <c r="C90" s="9" t="s">
        <v>190</v>
      </c>
      <c r="D90" s="9" t="s">
        <v>166</v>
      </c>
      <c r="E90" s="48" t="s">
        <v>191</v>
      </c>
      <c r="F90" s="34"/>
      <c r="G90" s="34">
        <f>H90+I90</f>
        <v>350000</v>
      </c>
      <c r="H90" s="34"/>
      <c r="I90" s="34">
        <v>350000</v>
      </c>
      <c r="J90" s="34"/>
      <c r="K90" s="34"/>
      <c r="L90" s="34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59"/>
    </row>
    <row r="91" spans="1:25" s="5" customFormat="1" ht="14.25" customHeight="1">
      <c r="A91" s="7"/>
      <c r="B91" s="8"/>
      <c r="C91" s="8"/>
      <c r="D91" s="34"/>
      <c r="E91" s="48" t="s">
        <v>5</v>
      </c>
      <c r="F91" s="34"/>
      <c r="G91" s="34"/>
      <c r="H91" s="34"/>
      <c r="I91" s="34"/>
      <c r="J91" s="34"/>
      <c r="K91" s="34"/>
      <c r="L91" s="34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59"/>
    </row>
    <row r="92" spans="1:25" s="5" customFormat="1" ht="30" customHeight="1" hidden="1">
      <c r="A92" s="7"/>
      <c r="B92" s="8"/>
      <c r="C92" s="8"/>
      <c r="D92" s="34"/>
      <c r="E92" s="46" t="s">
        <v>569</v>
      </c>
      <c r="F92" s="49"/>
      <c r="G92" s="49"/>
      <c r="H92" s="49"/>
      <c r="I92" s="49"/>
      <c r="J92" s="49"/>
      <c r="K92" s="49"/>
      <c r="L92" s="4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59"/>
    </row>
    <row r="93" spans="1:25" s="5" customFormat="1" ht="18.75" customHeight="1" hidden="1">
      <c r="A93" s="7"/>
      <c r="B93" s="8"/>
      <c r="C93" s="8"/>
      <c r="D93" s="34"/>
      <c r="E93" s="48" t="s">
        <v>363</v>
      </c>
      <c r="F93" s="9" t="s">
        <v>362</v>
      </c>
      <c r="G93" s="9"/>
      <c r="H93" s="9"/>
      <c r="I93" s="9"/>
      <c r="J93" s="9"/>
      <c r="K93" s="9"/>
      <c r="L93" s="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59"/>
    </row>
    <row r="94" spans="1:25" s="5" customFormat="1" ht="18.75" customHeight="1" hidden="1">
      <c r="A94" s="7"/>
      <c r="B94" s="8"/>
      <c r="C94" s="8"/>
      <c r="D94" s="34"/>
      <c r="E94" s="48" t="s">
        <v>394</v>
      </c>
      <c r="F94" s="9" t="s">
        <v>393</v>
      </c>
      <c r="G94" s="9"/>
      <c r="H94" s="9"/>
      <c r="I94" s="9"/>
      <c r="J94" s="9"/>
      <c r="K94" s="9"/>
      <c r="L94" s="9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59"/>
    </row>
    <row r="95" spans="1:25" s="5" customFormat="1" ht="18.75" customHeight="1" hidden="1">
      <c r="A95" s="7"/>
      <c r="B95" s="8"/>
      <c r="C95" s="8"/>
      <c r="D95" s="34"/>
      <c r="E95" s="48" t="s">
        <v>491</v>
      </c>
      <c r="F95" s="9" t="s">
        <v>490</v>
      </c>
      <c r="G95" s="9"/>
      <c r="H95" s="9"/>
      <c r="I95" s="9"/>
      <c r="J95" s="9"/>
      <c r="K95" s="9"/>
      <c r="L95" s="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59"/>
    </row>
    <row r="96" spans="1:25" s="5" customFormat="1" ht="18.75" customHeight="1" hidden="1">
      <c r="A96" s="7"/>
      <c r="B96" s="8"/>
      <c r="C96" s="8"/>
      <c r="D96" s="34"/>
      <c r="E96" s="48" t="s">
        <v>497</v>
      </c>
      <c r="F96" s="9" t="s">
        <v>496</v>
      </c>
      <c r="G96" s="9"/>
      <c r="H96" s="9"/>
      <c r="I96" s="9"/>
      <c r="J96" s="9"/>
      <c r="K96" s="9"/>
      <c r="L96" s="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59"/>
    </row>
    <row r="97" spans="1:25" s="5" customFormat="1" ht="18.75" customHeight="1" hidden="1">
      <c r="A97" s="7"/>
      <c r="B97" s="8"/>
      <c r="C97" s="8"/>
      <c r="D97" s="34"/>
      <c r="E97" s="48" t="s">
        <v>499</v>
      </c>
      <c r="F97" s="9" t="s">
        <v>500</v>
      </c>
      <c r="G97" s="9"/>
      <c r="H97" s="9"/>
      <c r="I97" s="9"/>
      <c r="J97" s="9"/>
      <c r="K97" s="9"/>
      <c r="L97" s="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59"/>
    </row>
    <row r="98" spans="1:25" s="5" customFormat="1" ht="19.5" customHeight="1" hidden="1">
      <c r="A98" s="12" t="s">
        <v>193</v>
      </c>
      <c r="B98" s="9" t="s">
        <v>187</v>
      </c>
      <c r="C98" s="9" t="s">
        <v>179</v>
      </c>
      <c r="D98" s="9" t="s">
        <v>163</v>
      </c>
      <c r="E98" s="46" t="s">
        <v>194</v>
      </c>
      <c r="F98" s="47"/>
      <c r="G98" s="47"/>
      <c r="H98" s="47"/>
      <c r="I98" s="47"/>
      <c r="J98" s="47"/>
      <c r="K98" s="47"/>
      <c r="L98" s="47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59"/>
    </row>
    <row r="99" spans="1:25" ht="12.75" customHeight="1" hidden="1">
      <c r="A99" s="15"/>
      <c r="B99" s="17"/>
      <c r="C99" s="17"/>
      <c r="D99" s="44"/>
      <c r="E99" s="45" t="s">
        <v>168</v>
      </c>
      <c r="F99" s="44"/>
      <c r="G99" s="44"/>
      <c r="H99" s="44"/>
      <c r="I99" s="44"/>
      <c r="J99" s="44"/>
      <c r="K99" s="44"/>
      <c r="L99" s="44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60"/>
    </row>
    <row r="100" spans="1:25" s="5" customFormat="1" ht="26.25" customHeight="1" hidden="1">
      <c r="A100" s="12" t="s">
        <v>195</v>
      </c>
      <c r="B100" s="9" t="s">
        <v>187</v>
      </c>
      <c r="C100" s="9" t="s">
        <v>179</v>
      </c>
      <c r="D100" s="9" t="s">
        <v>166</v>
      </c>
      <c r="E100" s="48" t="s">
        <v>194</v>
      </c>
      <c r="F100" s="34"/>
      <c r="G100" s="34"/>
      <c r="H100" s="34"/>
      <c r="I100" s="34"/>
      <c r="J100" s="34"/>
      <c r="K100" s="34"/>
      <c r="L100" s="34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9"/>
    </row>
    <row r="101" spans="1:25" ht="12.75" customHeight="1" hidden="1">
      <c r="A101" s="15"/>
      <c r="B101" s="17"/>
      <c r="C101" s="17"/>
      <c r="D101" s="44"/>
      <c r="E101" s="45" t="s">
        <v>5</v>
      </c>
      <c r="F101" s="44"/>
      <c r="G101" s="44"/>
      <c r="H101" s="44"/>
      <c r="I101" s="44"/>
      <c r="J101" s="44"/>
      <c r="K101" s="44"/>
      <c r="L101" s="44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60"/>
    </row>
    <row r="102" spans="1:25" s="5" customFormat="1" ht="40.5" customHeight="1" hidden="1">
      <c r="A102" s="7"/>
      <c r="B102" s="8"/>
      <c r="C102" s="8"/>
      <c r="D102" s="34"/>
      <c r="E102" s="46" t="s">
        <v>570</v>
      </c>
      <c r="F102" s="49"/>
      <c r="G102" s="49"/>
      <c r="H102" s="49"/>
      <c r="I102" s="49"/>
      <c r="J102" s="49"/>
      <c r="K102" s="49"/>
      <c r="L102" s="4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9"/>
    </row>
    <row r="103" spans="1:25" s="5" customFormat="1" ht="18" customHeight="1" hidden="1">
      <c r="A103" s="7"/>
      <c r="B103" s="8"/>
      <c r="C103" s="8"/>
      <c r="D103" s="34"/>
      <c r="E103" s="48" t="s">
        <v>389</v>
      </c>
      <c r="F103" s="9" t="s">
        <v>390</v>
      </c>
      <c r="G103" s="9"/>
      <c r="H103" s="9"/>
      <c r="I103" s="9"/>
      <c r="J103" s="9"/>
      <c r="K103" s="9"/>
      <c r="L103" s="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9"/>
    </row>
    <row r="104" spans="1:25" s="5" customFormat="1" ht="40.5" customHeight="1" hidden="1">
      <c r="A104" s="7"/>
      <c r="B104" s="8"/>
      <c r="C104" s="8"/>
      <c r="D104" s="34"/>
      <c r="E104" s="46" t="s">
        <v>571</v>
      </c>
      <c r="F104" s="49"/>
      <c r="G104" s="49"/>
      <c r="H104" s="49"/>
      <c r="I104" s="49"/>
      <c r="J104" s="49"/>
      <c r="K104" s="49"/>
      <c r="L104" s="4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9"/>
    </row>
    <row r="105" spans="1:25" ht="12.75" customHeight="1" hidden="1">
      <c r="A105" s="15"/>
      <c r="B105" s="17"/>
      <c r="C105" s="17"/>
      <c r="D105" s="44"/>
      <c r="E105" s="45" t="s">
        <v>424</v>
      </c>
      <c r="F105" s="30" t="s">
        <v>425</v>
      </c>
      <c r="G105" s="30"/>
      <c r="H105" s="30"/>
      <c r="I105" s="30"/>
      <c r="J105" s="30"/>
      <c r="K105" s="30"/>
      <c r="L105" s="3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60"/>
    </row>
    <row r="106" spans="1:25" s="5" customFormat="1" ht="19.5" customHeight="1">
      <c r="A106" s="12" t="s">
        <v>196</v>
      </c>
      <c r="B106" s="9" t="s">
        <v>197</v>
      </c>
      <c r="C106" s="9" t="s">
        <v>163</v>
      </c>
      <c r="D106" s="9" t="s">
        <v>163</v>
      </c>
      <c r="E106" s="42" t="s">
        <v>198</v>
      </c>
      <c r="F106" s="43"/>
      <c r="G106" s="43">
        <f>G116+G123+G135+G208</f>
        <v>358410750</v>
      </c>
      <c r="H106" s="43">
        <f>H116+H123+H135+H208</f>
        <v>44107576.4</v>
      </c>
      <c r="I106" s="43">
        <f>I116+I123+I135+I208</f>
        <v>314303173.5999999</v>
      </c>
      <c r="J106" s="43"/>
      <c r="K106" s="43"/>
      <c r="L106" s="4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59"/>
    </row>
    <row r="107" spans="1:25" ht="12.75" customHeight="1">
      <c r="A107" s="15"/>
      <c r="B107" s="17"/>
      <c r="C107" s="17"/>
      <c r="D107" s="44"/>
      <c r="E107" s="45" t="s">
        <v>5</v>
      </c>
      <c r="F107" s="44"/>
      <c r="G107" s="44"/>
      <c r="H107" s="44"/>
      <c r="I107" s="44"/>
      <c r="J107" s="44"/>
      <c r="K107" s="44"/>
      <c r="L107" s="44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60"/>
    </row>
    <row r="108" spans="1:25" s="5" customFormat="1" ht="30.75" customHeight="1" hidden="1">
      <c r="A108" s="12" t="s">
        <v>199</v>
      </c>
      <c r="B108" s="9" t="s">
        <v>197</v>
      </c>
      <c r="C108" s="9" t="s">
        <v>166</v>
      </c>
      <c r="D108" s="9" t="s">
        <v>163</v>
      </c>
      <c r="E108" s="46" t="s">
        <v>200</v>
      </c>
      <c r="F108" s="47"/>
      <c r="G108" s="47"/>
      <c r="H108" s="47"/>
      <c r="I108" s="47"/>
      <c r="J108" s="47"/>
      <c r="K108" s="47"/>
      <c r="L108" s="47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59"/>
    </row>
    <row r="109" spans="1:25" ht="12.75" customHeight="1" hidden="1">
      <c r="A109" s="15"/>
      <c r="B109" s="17"/>
      <c r="C109" s="17"/>
      <c r="D109" s="44"/>
      <c r="E109" s="45" t="s">
        <v>168</v>
      </c>
      <c r="F109" s="44"/>
      <c r="G109" s="44"/>
      <c r="H109" s="44"/>
      <c r="I109" s="44"/>
      <c r="J109" s="44"/>
      <c r="K109" s="44"/>
      <c r="L109" s="44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60"/>
    </row>
    <row r="110" spans="1:25" ht="12.75" customHeight="1" hidden="1">
      <c r="A110" s="29" t="s">
        <v>201</v>
      </c>
      <c r="B110" s="30" t="s">
        <v>197</v>
      </c>
      <c r="C110" s="30" t="s">
        <v>166</v>
      </c>
      <c r="D110" s="30" t="s">
        <v>166</v>
      </c>
      <c r="E110" s="45" t="s">
        <v>202</v>
      </c>
      <c r="F110" s="44"/>
      <c r="G110" s="44"/>
      <c r="H110" s="44"/>
      <c r="I110" s="44"/>
      <c r="J110" s="44"/>
      <c r="K110" s="44"/>
      <c r="L110" s="44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60"/>
    </row>
    <row r="111" spans="1:25" ht="12.75" customHeight="1" hidden="1">
      <c r="A111" s="15"/>
      <c r="B111" s="17"/>
      <c r="C111" s="17"/>
      <c r="D111" s="44"/>
      <c r="E111" s="45" t="s">
        <v>5</v>
      </c>
      <c r="F111" s="44"/>
      <c r="G111" s="44"/>
      <c r="H111" s="44"/>
      <c r="I111" s="44"/>
      <c r="J111" s="44"/>
      <c r="K111" s="44"/>
      <c r="L111" s="44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60"/>
    </row>
    <row r="112" spans="1:25" s="5" customFormat="1" ht="45.75" customHeight="1" hidden="1">
      <c r="A112" s="7"/>
      <c r="B112" s="8"/>
      <c r="C112" s="8"/>
      <c r="D112" s="34"/>
      <c r="E112" s="46" t="s">
        <v>572</v>
      </c>
      <c r="F112" s="49"/>
      <c r="G112" s="49"/>
      <c r="H112" s="49"/>
      <c r="I112" s="49"/>
      <c r="J112" s="49"/>
      <c r="K112" s="49"/>
      <c r="L112" s="4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59"/>
    </row>
    <row r="113" spans="1:25" s="5" customFormat="1" ht="22.5" customHeight="1" hidden="1">
      <c r="A113" s="7"/>
      <c r="B113" s="8"/>
      <c r="C113" s="8"/>
      <c r="D113" s="34"/>
      <c r="E113" s="48" t="s">
        <v>389</v>
      </c>
      <c r="F113" s="9" t="s">
        <v>390</v>
      </c>
      <c r="G113" s="9"/>
      <c r="H113" s="9"/>
      <c r="I113" s="9"/>
      <c r="J113" s="9"/>
      <c r="K113" s="9"/>
      <c r="L113" s="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59"/>
    </row>
    <row r="114" spans="1:25" s="5" customFormat="1" ht="45.75" customHeight="1" hidden="1">
      <c r="A114" s="7"/>
      <c r="B114" s="8"/>
      <c r="C114" s="8"/>
      <c r="D114" s="34"/>
      <c r="E114" s="46" t="s">
        <v>573</v>
      </c>
      <c r="F114" s="49"/>
      <c r="G114" s="49"/>
      <c r="H114" s="49"/>
      <c r="I114" s="49"/>
      <c r="J114" s="49"/>
      <c r="K114" s="49"/>
      <c r="L114" s="49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9"/>
    </row>
    <row r="115" spans="1:25" s="5" customFormat="1" ht="22.5" customHeight="1" hidden="1">
      <c r="A115" s="7"/>
      <c r="B115" s="8"/>
      <c r="C115" s="8"/>
      <c r="D115" s="34"/>
      <c r="E115" s="48" t="s">
        <v>389</v>
      </c>
      <c r="F115" s="9" t="s">
        <v>390</v>
      </c>
      <c r="G115" s="9"/>
      <c r="H115" s="9"/>
      <c r="I115" s="9"/>
      <c r="J115" s="9"/>
      <c r="K115" s="9"/>
      <c r="L115" s="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9"/>
    </row>
    <row r="116" spans="1:25" s="5" customFormat="1" ht="30.75" customHeight="1">
      <c r="A116" s="12" t="s">
        <v>203</v>
      </c>
      <c r="B116" s="9" t="s">
        <v>197</v>
      </c>
      <c r="C116" s="9" t="s">
        <v>190</v>
      </c>
      <c r="D116" s="9" t="s">
        <v>163</v>
      </c>
      <c r="E116" s="46" t="s">
        <v>204</v>
      </c>
      <c r="F116" s="47"/>
      <c r="G116" s="47">
        <f>G118+G119</f>
        <v>118030857.4</v>
      </c>
      <c r="H116" s="47">
        <f>H118+H119</f>
        <v>17606055.4</v>
      </c>
      <c r="I116" s="47">
        <f>I118+I119</f>
        <v>100424802</v>
      </c>
      <c r="J116" s="47"/>
      <c r="K116" s="47"/>
      <c r="L116" s="47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9"/>
    </row>
    <row r="117" spans="1:25" ht="12.75" customHeight="1">
      <c r="A117" s="15"/>
      <c r="B117" s="17"/>
      <c r="C117" s="17"/>
      <c r="D117" s="44"/>
      <c r="E117" s="45" t="s">
        <v>168</v>
      </c>
      <c r="F117" s="44"/>
      <c r="G117" s="44"/>
      <c r="H117" s="44"/>
      <c r="I117" s="44"/>
      <c r="J117" s="44"/>
      <c r="K117" s="44"/>
      <c r="L117" s="44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60"/>
    </row>
    <row r="118" spans="1:25" ht="12.75" customHeight="1">
      <c r="A118" s="15"/>
      <c r="B118" s="282" t="s">
        <v>197</v>
      </c>
      <c r="C118" s="17">
        <v>2</v>
      </c>
      <c r="D118" s="282" t="s">
        <v>166</v>
      </c>
      <c r="E118" s="280" t="s">
        <v>769</v>
      </c>
      <c r="F118" s="44"/>
      <c r="G118" s="44">
        <f>H118+I118</f>
        <v>23536474</v>
      </c>
      <c r="H118" s="44">
        <v>14217724</v>
      </c>
      <c r="I118" s="44">
        <v>9318750</v>
      </c>
      <c r="J118" s="44"/>
      <c r="K118" s="44"/>
      <c r="L118" s="44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60"/>
    </row>
    <row r="119" spans="1:25" ht="12.75" customHeight="1">
      <c r="A119" s="29" t="s">
        <v>205</v>
      </c>
      <c r="B119" s="30" t="s">
        <v>197</v>
      </c>
      <c r="C119" s="30" t="s">
        <v>190</v>
      </c>
      <c r="D119" s="30" t="s">
        <v>206</v>
      </c>
      <c r="E119" s="45" t="s">
        <v>207</v>
      </c>
      <c r="F119" s="44"/>
      <c r="G119" s="44">
        <f>H119+I119</f>
        <v>94494383.4</v>
      </c>
      <c r="H119" s="44">
        <v>3388331.4</v>
      </c>
      <c r="I119" s="44">
        <v>91106052</v>
      </c>
      <c r="J119" s="44"/>
      <c r="K119" s="44"/>
      <c r="L119" s="44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60"/>
    </row>
    <row r="120" spans="1:25" ht="12.75" customHeight="1">
      <c r="A120" s="15"/>
      <c r="B120" s="17"/>
      <c r="C120" s="17"/>
      <c r="D120" s="44"/>
      <c r="E120" s="45" t="s">
        <v>5</v>
      </c>
      <c r="F120" s="44"/>
      <c r="G120" s="44"/>
      <c r="H120" s="44"/>
      <c r="I120" s="44"/>
      <c r="J120" s="44"/>
      <c r="K120" s="44"/>
      <c r="L120" s="44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60"/>
    </row>
    <row r="121" spans="1:25" s="5" customFormat="1" ht="24.75" customHeight="1">
      <c r="A121" s="7"/>
      <c r="B121" s="8"/>
      <c r="C121" s="8"/>
      <c r="D121" s="34"/>
      <c r="E121" s="46" t="s">
        <v>574</v>
      </c>
      <c r="F121" s="49"/>
      <c r="G121" s="49"/>
      <c r="H121" s="49"/>
      <c r="I121" s="49"/>
      <c r="J121" s="49"/>
      <c r="K121" s="49"/>
      <c r="L121" s="4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9"/>
    </row>
    <row r="122" spans="1:25" s="5" customFormat="1" ht="22.5" customHeight="1">
      <c r="A122" s="7"/>
      <c r="B122" s="8"/>
      <c r="C122" s="8"/>
      <c r="D122" s="34"/>
      <c r="E122" s="48" t="s">
        <v>489</v>
      </c>
      <c r="F122" s="9" t="s">
        <v>488</v>
      </c>
      <c r="G122" s="9"/>
      <c r="H122" s="9"/>
      <c r="I122" s="9"/>
      <c r="J122" s="9"/>
      <c r="K122" s="9"/>
      <c r="L122" s="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9"/>
    </row>
    <row r="123" spans="1:25" s="5" customFormat="1" ht="30" customHeight="1">
      <c r="A123" s="12" t="s">
        <v>208</v>
      </c>
      <c r="B123" s="9" t="s">
        <v>197</v>
      </c>
      <c r="C123" s="9" t="s">
        <v>172</v>
      </c>
      <c r="D123" s="9" t="s">
        <v>163</v>
      </c>
      <c r="E123" s="46" t="s">
        <v>209</v>
      </c>
      <c r="F123" s="47"/>
      <c r="G123" s="47">
        <f>G125+G126</f>
        <v>197222791.3</v>
      </c>
      <c r="H123" s="47">
        <f>H125+H126</f>
        <v>501071</v>
      </c>
      <c r="I123" s="47">
        <f>I125+I126</f>
        <v>196721720.3</v>
      </c>
      <c r="J123" s="47"/>
      <c r="K123" s="47"/>
      <c r="L123" s="47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9"/>
    </row>
    <row r="124" spans="1:25" ht="12.75" customHeight="1">
      <c r="A124" s="15"/>
      <c r="B124" s="17"/>
      <c r="C124" s="17"/>
      <c r="D124" s="44"/>
      <c r="E124" s="45" t="s">
        <v>168</v>
      </c>
      <c r="F124" s="44"/>
      <c r="G124" s="44"/>
      <c r="H124" s="44"/>
      <c r="I124" s="44"/>
      <c r="J124" s="44"/>
      <c r="K124" s="44"/>
      <c r="L124" s="44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60"/>
    </row>
    <row r="125" spans="1:25" ht="12.75" customHeight="1">
      <c r="A125" s="15"/>
      <c r="B125" s="282" t="s">
        <v>197</v>
      </c>
      <c r="C125" s="282" t="s">
        <v>172</v>
      </c>
      <c r="D125" s="282" t="s">
        <v>190</v>
      </c>
      <c r="E125" s="280" t="s">
        <v>770</v>
      </c>
      <c r="F125" s="44"/>
      <c r="G125" s="44">
        <f>H125+I125</f>
        <v>192182791.3</v>
      </c>
      <c r="H125" s="44">
        <v>501071</v>
      </c>
      <c r="I125" s="44">
        <v>191681720.3</v>
      </c>
      <c r="J125" s="44"/>
      <c r="K125" s="44"/>
      <c r="L125" s="44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60"/>
    </row>
    <row r="126" spans="1:25" s="5" customFormat="1" ht="15" customHeight="1">
      <c r="A126" s="12" t="s">
        <v>210</v>
      </c>
      <c r="B126" s="9" t="s">
        <v>197</v>
      </c>
      <c r="C126" s="9" t="s">
        <v>172</v>
      </c>
      <c r="D126" s="9" t="s">
        <v>179</v>
      </c>
      <c r="E126" s="48" t="s">
        <v>211</v>
      </c>
      <c r="F126" s="34"/>
      <c r="G126" s="44">
        <f>H126+I126</f>
        <v>5040000</v>
      </c>
      <c r="H126" s="34"/>
      <c r="I126" s="34">
        <v>5040000</v>
      </c>
      <c r="J126" s="34"/>
      <c r="K126" s="34"/>
      <c r="L126" s="34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9"/>
    </row>
    <row r="127" spans="1:25" ht="12.75" customHeight="1" hidden="1">
      <c r="A127" s="15"/>
      <c r="B127" s="17"/>
      <c r="C127" s="17"/>
      <c r="D127" s="44"/>
      <c r="E127" s="45" t="s">
        <v>5</v>
      </c>
      <c r="F127" s="44"/>
      <c r="G127" s="44"/>
      <c r="H127" s="44"/>
      <c r="I127" s="44"/>
      <c r="J127" s="44"/>
      <c r="K127" s="44"/>
      <c r="L127" s="44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60"/>
    </row>
    <row r="128" spans="1:25" s="5" customFormat="1" ht="44.25" customHeight="1" hidden="1">
      <c r="A128" s="7"/>
      <c r="B128" s="8"/>
      <c r="C128" s="8"/>
      <c r="D128" s="34"/>
      <c r="E128" s="46" t="s">
        <v>575</v>
      </c>
      <c r="F128" s="49"/>
      <c r="G128" s="49"/>
      <c r="H128" s="49"/>
      <c r="I128" s="49"/>
      <c r="J128" s="49"/>
      <c r="K128" s="49"/>
      <c r="L128" s="4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9"/>
    </row>
    <row r="129" spans="1:25" s="5" customFormat="1" ht="19.5" customHeight="1" hidden="1">
      <c r="A129" s="7"/>
      <c r="B129" s="8"/>
      <c r="C129" s="8"/>
      <c r="D129" s="34"/>
      <c r="E129" s="48" t="s">
        <v>417</v>
      </c>
      <c r="F129" s="9" t="s">
        <v>418</v>
      </c>
      <c r="G129" s="9"/>
      <c r="H129" s="9"/>
      <c r="I129" s="9"/>
      <c r="J129" s="9"/>
      <c r="K129" s="9"/>
      <c r="L129" s="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9"/>
    </row>
    <row r="130" spans="1:25" s="5" customFormat="1" ht="19.5" customHeight="1" hidden="1">
      <c r="A130" s="7"/>
      <c r="B130" s="8"/>
      <c r="C130" s="8"/>
      <c r="D130" s="34"/>
      <c r="E130" s="48" t="s">
        <v>491</v>
      </c>
      <c r="F130" s="9" t="s">
        <v>490</v>
      </c>
      <c r="G130" s="9"/>
      <c r="H130" s="9"/>
      <c r="I130" s="9"/>
      <c r="J130" s="9"/>
      <c r="K130" s="9"/>
      <c r="L130" s="9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9"/>
    </row>
    <row r="131" spans="1:25" s="5" customFormat="1" ht="63.75" customHeight="1" hidden="1">
      <c r="A131" s="7"/>
      <c r="B131" s="8"/>
      <c r="C131" s="8"/>
      <c r="D131" s="34"/>
      <c r="E131" s="46" t="s">
        <v>576</v>
      </c>
      <c r="F131" s="49"/>
      <c r="G131" s="49"/>
      <c r="H131" s="49"/>
      <c r="I131" s="49"/>
      <c r="J131" s="49"/>
      <c r="K131" s="49"/>
      <c r="L131" s="49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9"/>
    </row>
    <row r="132" spans="1:25" s="5" customFormat="1" ht="27" customHeight="1" hidden="1">
      <c r="A132" s="7"/>
      <c r="B132" s="8"/>
      <c r="C132" s="8"/>
      <c r="D132" s="34"/>
      <c r="E132" s="48" t="s">
        <v>491</v>
      </c>
      <c r="F132" s="9" t="s">
        <v>490</v>
      </c>
      <c r="G132" s="9"/>
      <c r="H132" s="9"/>
      <c r="I132" s="9"/>
      <c r="J132" s="9"/>
      <c r="K132" s="9"/>
      <c r="L132" s="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9"/>
    </row>
    <row r="133" spans="1:25" s="5" customFormat="1" ht="31.5" customHeight="1" hidden="1">
      <c r="A133" s="7"/>
      <c r="B133" s="8"/>
      <c r="C133" s="8"/>
      <c r="D133" s="34"/>
      <c r="E133" s="46" t="s">
        <v>577</v>
      </c>
      <c r="F133" s="49"/>
      <c r="G133" s="49"/>
      <c r="H133" s="49"/>
      <c r="I133" s="49"/>
      <c r="J133" s="49"/>
      <c r="K133" s="49"/>
      <c r="L133" s="49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9"/>
    </row>
    <row r="134" spans="1:25" s="5" customFormat="1" ht="21" customHeight="1" hidden="1">
      <c r="A134" s="7"/>
      <c r="B134" s="8"/>
      <c r="C134" s="8"/>
      <c r="D134" s="34"/>
      <c r="E134" s="48" t="s">
        <v>491</v>
      </c>
      <c r="F134" s="9" t="s">
        <v>490</v>
      </c>
      <c r="G134" s="9"/>
      <c r="H134" s="9"/>
      <c r="I134" s="9"/>
      <c r="J134" s="9"/>
      <c r="K134" s="9"/>
      <c r="L134" s="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9"/>
    </row>
    <row r="135" spans="1:25" s="5" customFormat="1" ht="14.25" customHeight="1">
      <c r="A135" s="7" t="s">
        <v>212</v>
      </c>
      <c r="B135" s="8" t="s">
        <v>197</v>
      </c>
      <c r="C135" s="8" t="s">
        <v>179</v>
      </c>
      <c r="D135" s="34" t="s">
        <v>163</v>
      </c>
      <c r="E135" s="46" t="s">
        <v>213</v>
      </c>
      <c r="F135" s="49"/>
      <c r="G135" s="49">
        <f>G137</f>
        <v>872312719.3</v>
      </c>
      <c r="H135" s="49">
        <f>H137</f>
        <v>26000450</v>
      </c>
      <c r="I135" s="49">
        <f>I137</f>
        <v>846312269.3</v>
      </c>
      <c r="J135" s="49"/>
      <c r="K135" s="49"/>
      <c r="L135" s="49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9"/>
    </row>
    <row r="136" spans="1:25" ht="12.75" customHeight="1">
      <c r="A136" s="15"/>
      <c r="B136" s="17"/>
      <c r="C136" s="17"/>
      <c r="D136" s="44"/>
      <c r="E136" s="45" t="s">
        <v>168</v>
      </c>
      <c r="F136" s="44"/>
      <c r="G136" s="44"/>
      <c r="H136" s="44"/>
      <c r="I136" s="44"/>
      <c r="J136" s="44"/>
      <c r="K136" s="44"/>
      <c r="L136" s="44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60"/>
    </row>
    <row r="137" spans="1:25" s="5" customFormat="1" ht="14.25" customHeight="1">
      <c r="A137" s="12" t="s">
        <v>214</v>
      </c>
      <c r="B137" s="9" t="s">
        <v>197</v>
      </c>
      <c r="C137" s="9" t="s">
        <v>179</v>
      </c>
      <c r="D137" s="9" t="s">
        <v>166</v>
      </c>
      <c r="E137" s="48" t="s">
        <v>215</v>
      </c>
      <c r="F137" s="34"/>
      <c r="G137" s="34">
        <f>H137+I137</f>
        <v>872312719.3</v>
      </c>
      <c r="H137" s="34">
        <v>26000450</v>
      </c>
      <c r="I137" s="34">
        <v>846312269.3</v>
      </c>
      <c r="J137" s="34"/>
      <c r="K137" s="34"/>
      <c r="L137" s="34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9"/>
    </row>
    <row r="138" spans="1:25" ht="12.75" customHeight="1">
      <c r="A138" s="15"/>
      <c r="B138" s="17"/>
      <c r="C138" s="17"/>
      <c r="D138" s="44"/>
      <c r="E138" s="45" t="s">
        <v>5</v>
      </c>
      <c r="F138" s="44"/>
      <c r="G138" s="44"/>
      <c r="H138" s="44"/>
      <c r="I138" s="44"/>
      <c r="J138" s="44"/>
      <c r="K138" s="44"/>
      <c r="L138" s="44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60"/>
    </row>
    <row r="139" spans="1:25" s="5" customFormat="1" ht="23.25" customHeight="1">
      <c r="A139" s="7"/>
      <c r="B139" s="8"/>
      <c r="C139" s="8"/>
      <c r="D139" s="34"/>
      <c r="E139" s="46" t="s">
        <v>578</v>
      </c>
      <c r="F139" s="49"/>
      <c r="G139" s="49"/>
      <c r="H139" s="49"/>
      <c r="I139" s="49"/>
      <c r="J139" s="49"/>
      <c r="K139" s="49"/>
      <c r="L139" s="49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9"/>
    </row>
    <row r="140" spans="1:25" s="5" customFormat="1" ht="20.25" customHeight="1">
      <c r="A140" s="7"/>
      <c r="B140" s="8"/>
      <c r="C140" s="8"/>
      <c r="D140" s="34"/>
      <c r="E140" s="48" t="s">
        <v>398</v>
      </c>
      <c r="F140" s="9" t="s">
        <v>397</v>
      </c>
      <c r="G140" s="9"/>
      <c r="H140" s="9"/>
      <c r="I140" s="9"/>
      <c r="J140" s="9"/>
      <c r="K140" s="9"/>
      <c r="L140" s="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9"/>
    </row>
    <row r="141" spans="1:25" s="5" customFormat="1" ht="12" customHeight="1">
      <c r="A141" s="7"/>
      <c r="B141" s="8"/>
      <c r="C141" s="8"/>
      <c r="D141" s="34"/>
      <c r="E141" s="46" t="s">
        <v>579</v>
      </c>
      <c r="F141" s="49"/>
      <c r="G141" s="49"/>
      <c r="H141" s="49"/>
      <c r="I141" s="49"/>
      <c r="J141" s="49"/>
      <c r="K141" s="49"/>
      <c r="L141" s="49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9"/>
    </row>
    <row r="142" spans="1:25" s="5" customFormat="1" ht="13.5" customHeight="1">
      <c r="A142" s="7"/>
      <c r="B142" s="8"/>
      <c r="C142" s="8"/>
      <c r="D142" s="34"/>
      <c r="E142" s="48" t="s">
        <v>491</v>
      </c>
      <c r="F142" s="9" t="s">
        <v>490</v>
      </c>
      <c r="G142" s="9"/>
      <c r="H142" s="9"/>
      <c r="I142" s="9"/>
      <c r="J142" s="9"/>
      <c r="K142" s="9"/>
      <c r="L142" s="9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9"/>
    </row>
    <row r="143" spans="1:25" s="5" customFormat="1" ht="12.75" customHeight="1">
      <c r="A143" s="7"/>
      <c r="B143" s="8"/>
      <c r="C143" s="8"/>
      <c r="D143" s="34"/>
      <c r="E143" s="46" t="s">
        <v>580</v>
      </c>
      <c r="F143" s="49"/>
      <c r="G143" s="49"/>
      <c r="H143" s="49"/>
      <c r="I143" s="49"/>
      <c r="J143" s="49"/>
      <c r="K143" s="49"/>
      <c r="L143" s="49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9"/>
    </row>
    <row r="144" spans="1:25" s="5" customFormat="1" ht="21.75" customHeight="1">
      <c r="A144" s="7"/>
      <c r="B144" s="8"/>
      <c r="C144" s="8"/>
      <c r="D144" s="34"/>
      <c r="E144" s="48" t="s">
        <v>398</v>
      </c>
      <c r="F144" s="9" t="s">
        <v>397</v>
      </c>
      <c r="G144" s="9"/>
      <c r="H144" s="9"/>
      <c r="I144" s="9"/>
      <c r="J144" s="9"/>
      <c r="K144" s="9"/>
      <c r="L144" s="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9"/>
    </row>
    <row r="145" spans="1:25" s="5" customFormat="1" ht="15.75" customHeight="1" hidden="1">
      <c r="A145" s="7"/>
      <c r="B145" s="8"/>
      <c r="C145" s="8"/>
      <c r="D145" s="34"/>
      <c r="E145" s="46" t="s">
        <v>581</v>
      </c>
      <c r="F145" s="49"/>
      <c r="G145" s="49"/>
      <c r="H145" s="49"/>
      <c r="I145" s="49"/>
      <c r="J145" s="49"/>
      <c r="K145" s="49"/>
      <c r="L145" s="49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9"/>
    </row>
    <row r="146" spans="1:25" s="5" customFormat="1" ht="21" customHeight="1" hidden="1">
      <c r="A146" s="7"/>
      <c r="B146" s="8"/>
      <c r="C146" s="8"/>
      <c r="D146" s="34"/>
      <c r="E146" s="48" t="s">
        <v>398</v>
      </c>
      <c r="F146" s="9" t="s">
        <v>397</v>
      </c>
      <c r="G146" s="9"/>
      <c r="H146" s="9"/>
      <c r="I146" s="9"/>
      <c r="J146" s="9"/>
      <c r="K146" s="9"/>
      <c r="L146" s="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9"/>
    </row>
    <row r="147" spans="1:25" s="5" customFormat="1" ht="15" customHeight="1" hidden="1">
      <c r="A147" s="7"/>
      <c r="B147" s="8"/>
      <c r="C147" s="8"/>
      <c r="D147" s="34"/>
      <c r="E147" s="48" t="s">
        <v>491</v>
      </c>
      <c r="F147" s="9" t="s">
        <v>490</v>
      </c>
      <c r="G147" s="9"/>
      <c r="H147" s="9"/>
      <c r="I147" s="9"/>
      <c r="J147" s="9"/>
      <c r="K147" s="9"/>
      <c r="L147" s="9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9"/>
    </row>
    <row r="148" spans="1:25" s="5" customFormat="1" ht="23.25" customHeight="1" hidden="1">
      <c r="A148" s="7"/>
      <c r="B148" s="8"/>
      <c r="C148" s="8"/>
      <c r="D148" s="34"/>
      <c r="E148" s="46" t="s">
        <v>582</v>
      </c>
      <c r="F148" s="49"/>
      <c r="G148" s="49"/>
      <c r="H148" s="49"/>
      <c r="I148" s="49"/>
      <c r="J148" s="49"/>
      <c r="K148" s="49"/>
      <c r="L148" s="4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9"/>
    </row>
    <row r="149" spans="1:25" s="5" customFormat="1" ht="12.75" customHeight="1" hidden="1">
      <c r="A149" s="7"/>
      <c r="B149" s="8"/>
      <c r="C149" s="8"/>
      <c r="D149" s="34"/>
      <c r="E149" s="48" t="s">
        <v>491</v>
      </c>
      <c r="F149" s="9" t="s">
        <v>490</v>
      </c>
      <c r="G149" s="9"/>
      <c r="H149" s="9"/>
      <c r="I149" s="9"/>
      <c r="J149" s="9"/>
      <c r="K149" s="9"/>
      <c r="L149" s="9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9"/>
    </row>
    <row r="150" spans="1:25" s="5" customFormat="1" ht="23.25" customHeight="1" hidden="1">
      <c r="A150" s="7"/>
      <c r="B150" s="8"/>
      <c r="C150" s="8"/>
      <c r="D150" s="34"/>
      <c r="E150" s="46" t="s">
        <v>583</v>
      </c>
      <c r="F150" s="49"/>
      <c r="G150" s="49"/>
      <c r="H150" s="49"/>
      <c r="I150" s="49"/>
      <c r="J150" s="49"/>
      <c r="K150" s="49"/>
      <c r="L150" s="4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9"/>
    </row>
    <row r="151" spans="1:25" s="5" customFormat="1" ht="12" customHeight="1" hidden="1">
      <c r="A151" s="7"/>
      <c r="B151" s="8"/>
      <c r="C151" s="8"/>
      <c r="D151" s="34"/>
      <c r="E151" s="48" t="s">
        <v>473</v>
      </c>
      <c r="F151" s="9" t="s">
        <v>474</v>
      </c>
      <c r="G151" s="9"/>
      <c r="H151" s="9"/>
      <c r="I151" s="9"/>
      <c r="J151" s="9"/>
      <c r="K151" s="9"/>
      <c r="L151" s="9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9"/>
    </row>
    <row r="152" spans="1:25" s="5" customFormat="1" ht="15" customHeight="1" hidden="1">
      <c r="A152" s="7"/>
      <c r="B152" s="8"/>
      <c r="C152" s="8"/>
      <c r="D152" s="34"/>
      <c r="E152" s="48" t="s">
        <v>491</v>
      </c>
      <c r="F152" s="9" t="s">
        <v>490</v>
      </c>
      <c r="G152" s="9"/>
      <c r="H152" s="9"/>
      <c r="I152" s="9"/>
      <c r="J152" s="9"/>
      <c r="K152" s="9"/>
      <c r="L152" s="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9"/>
    </row>
    <row r="153" spans="1:25" s="5" customFormat="1" ht="15.75" customHeight="1" hidden="1">
      <c r="A153" s="7"/>
      <c r="B153" s="8"/>
      <c r="C153" s="8"/>
      <c r="D153" s="34"/>
      <c r="E153" s="46" t="s">
        <v>584</v>
      </c>
      <c r="F153" s="49"/>
      <c r="G153" s="49"/>
      <c r="H153" s="49"/>
      <c r="I153" s="49"/>
      <c r="J153" s="49"/>
      <c r="K153" s="49"/>
      <c r="L153" s="49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9"/>
    </row>
    <row r="154" spans="1:25" s="5" customFormat="1" ht="18" customHeight="1" hidden="1">
      <c r="A154" s="7"/>
      <c r="B154" s="8"/>
      <c r="C154" s="8"/>
      <c r="D154" s="34"/>
      <c r="E154" s="48" t="s">
        <v>361</v>
      </c>
      <c r="F154" s="9" t="s">
        <v>360</v>
      </c>
      <c r="G154" s="9"/>
      <c r="H154" s="9"/>
      <c r="I154" s="9"/>
      <c r="J154" s="9"/>
      <c r="K154" s="9"/>
      <c r="L154" s="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59"/>
    </row>
    <row r="155" spans="1:25" s="5" customFormat="1" ht="18" customHeight="1" hidden="1">
      <c r="A155" s="7"/>
      <c r="B155" s="8"/>
      <c r="C155" s="8"/>
      <c r="D155" s="34"/>
      <c r="E155" s="48" t="s">
        <v>491</v>
      </c>
      <c r="F155" s="9" t="s">
        <v>490</v>
      </c>
      <c r="G155" s="9"/>
      <c r="H155" s="9"/>
      <c r="I155" s="9"/>
      <c r="J155" s="9"/>
      <c r="K155" s="9"/>
      <c r="L155" s="9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59"/>
    </row>
    <row r="156" spans="1:25" s="5" customFormat="1" ht="25.5" customHeight="1" hidden="1">
      <c r="A156" s="7"/>
      <c r="B156" s="8"/>
      <c r="C156" s="8"/>
      <c r="D156" s="34"/>
      <c r="E156" s="46" t="s">
        <v>585</v>
      </c>
      <c r="F156" s="49"/>
      <c r="G156" s="49"/>
      <c r="H156" s="49"/>
      <c r="I156" s="49"/>
      <c r="J156" s="49"/>
      <c r="K156" s="49"/>
      <c r="L156" s="4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59"/>
    </row>
    <row r="157" spans="1:25" s="5" customFormat="1" ht="27" customHeight="1" hidden="1">
      <c r="A157" s="7"/>
      <c r="B157" s="8"/>
      <c r="C157" s="8"/>
      <c r="D157" s="34"/>
      <c r="E157" s="48" t="s">
        <v>398</v>
      </c>
      <c r="F157" s="9" t="s">
        <v>397</v>
      </c>
      <c r="G157" s="9"/>
      <c r="H157" s="9"/>
      <c r="I157" s="9"/>
      <c r="J157" s="9"/>
      <c r="K157" s="9"/>
      <c r="L157" s="9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9"/>
    </row>
    <row r="158" spans="1:25" s="5" customFormat="1" ht="18.75" customHeight="1" hidden="1">
      <c r="A158" s="7"/>
      <c r="B158" s="8"/>
      <c r="C158" s="8"/>
      <c r="D158" s="34"/>
      <c r="E158" s="48" t="s">
        <v>489</v>
      </c>
      <c r="F158" s="9" t="s">
        <v>488</v>
      </c>
      <c r="G158" s="9"/>
      <c r="H158" s="9"/>
      <c r="I158" s="9"/>
      <c r="J158" s="9"/>
      <c r="K158" s="9"/>
      <c r="L158" s="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59"/>
    </row>
    <row r="159" spans="1:25" s="5" customFormat="1" ht="18.75" customHeight="1" hidden="1">
      <c r="A159" s="7"/>
      <c r="B159" s="8"/>
      <c r="C159" s="8"/>
      <c r="D159" s="34"/>
      <c r="E159" s="48" t="s">
        <v>491</v>
      </c>
      <c r="F159" s="9" t="s">
        <v>490</v>
      </c>
      <c r="G159" s="9"/>
      <c r="H159" s="9"/>
      <c r="I159" s="9"/>
      <c r="J159" s="9"/>
      <c r="K159" s="9"/>
      <c r="L159" s="9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59"/>
    </row>
    <row r="160" spans="1:25" s="5" customFormat="1" ht="25.5" customHeight="1" hidden="1">
      <c r="A160" s="7"/>
      <c r="B160" s="8"/>
      <c r="C160" s="8"/>
      <c r="D160" s="34"/>
      <c r="E160" s="46" t="s">
        <v>586</v>
      </c>
      <c r="F160" s="49"/>
      <c r="G160" s="49"/>
      <c r="H160" s="49"/>
      <c r="I160" s="49"/>
      <c r="J160" s="49"/>
      <c r="K160" s="49"/>
      <c r="L160" s="4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59"/>
    </row>
    <row r="161" spans="1:25" s="5" customFormat="1" ht="18.75" customHeight="1" hidden="1">
      <c r="A161" s="7"/>
      <c r="B161" s="8"/>
      <c r="C161" s="8"/>
      <c r="D161" s="34"/>
      <c r="E161" s="48" t="s">
        <v>389</v>
      </c>
      <c r="F161" s="9" t="s">
        <v>390</v>
      </c>
      <c r="G161" s="9"/>
      <c r="H161" s="9"/>
      <c r="I161" s="9"/>
      <c r="J161" s="9"/>
      <c r="K161" s="9"/>
      <c r="L161" s="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59"/>
    </row>
    <row r="162" spans="1:25" s="5" customFormat="1" ht="30" customHeight="1" hidden="1">
      <c r="A162" s="7"/>
      <c r="B162" s="8"/>
      <c r="C162" s="8"/>
      <c r="D162" s="34"/>
      <c r="E162" s="48" t="s">
        <v>398</v>
      </c>
      <c r="F162" s="9" t="s">
        <v>397</v>
      </c>
      <c r="G162" s="9"/>
      <c r="H162" s="9"/>
      <c r="I162" s="9"/>
      <c r="J162" s="9"/>
      <c r="K162" s="9"/>
      <c r="L162" s="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59"/>
    </row>
    <row r="163" spans="1:25" s="5" customFormat="1" ht="25.5" customHeight="1" hidden="1">
      <c r="A163" s="7"/>
      <c r="B163" s="8"/>
      <c r="C163" s="8"/>
      <c r="D163" s="34"/>
      <c r="E163" s="46" t="s">
        <v>587</v>
      </c>
      <c r="F163" s="49"/>
      <c r="G163" s="49"/>
      <c r="H163" s="49"/>
      <c r="I163" s="49"/>
      <c r="J163" s="49"/>
      <c r="K163" s="49"/>
      <c r="L163" s="49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9"/>
    </row>
    <row r="164" spans="1:25" s="5" customFormat="1" ht="29.25" customHeight="1" hidden="1">
      <c r="A164" s="7"/>
      <c r="B164" s="8"/>
      <c r="C164" s="8"/>
      <c r="D164" s="34"/>
      <c r="E164" s="48" t="s">
        <v>424</v>
      </c>
      <c r="F164" s="9" t="s">
        <v>425</v>
      </c>
      <c r="G164" s="9"/>
      <c r="H164" s="9"/>
      <c r="I164" s="9"/>
      <c r="J164" s="9"/>
      <c r="K164" s="9"/>
      <c r="L164" s="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59"/>
    </row>
    <row r="165" spans="1:25" s="5" customFormat="1" ht="18.75" customHeight="1" hidden="1">
      <c r="A165" s="7"/>
      <c r="B165" s="8"/>
      <c r="C165" s="8"/>
      <c r="D165" s="34"/>
      <c r="E165" s="48" t="s">
        <v>473</v>
      </c>
      <c r="F165" s="9" t="s">
        <v>474</v>
      </c>
      <c r="G165" s="9"/>
      <c r="H165" s="9"/>
      <c r="I165" s="9"/>
      <c r="J165" s="9"/>
      <c r="K165" s="9"/>
      <c r="L165" s="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59"/>
    </row>
    <row r="166" spans="1:25" s="5" customFormat="1" ht="25.5" customHeight="1" hidden="1">
      <c r="A166" s="7"/>
      <c r="B166" s="8"/>
      <c r="C166" s="8"/>
      <c r="D166" s="34"/>
      <c r="E166" s="46" t="s">
        <v>588</v>
      </c>
      <c r="F166" s="49"/>
      <c r="G166" s="49"/>
      <c r="H166" s="49"/>
      <c r="I166" s="49"/>
      <c r="J166" s="49"/>
      <c r="K166" s="49"/>
      <c r="L166" s="4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59"/>
    </row>
    <row r="167" spans="1:25" s="5" customFormat="1" ht="29.25" customHeight="1" hidden="1">
      <c r="A167" s="7"/>
      <c r="B167" s="8"/>
      <c r="C167" s="8"/>
      <c r="D167" s="34"/>
      <c r="E167" s="48" t="s">
        <v>489</v>
      </c>
      <c r="F167" s="9" t="s">
        <v>488</v>
      </c>
      <c r="G167" s="9"/>
      <c r="H167" s="9"/>
      <c r="I167" s="9"/>
      <c r="J167" s="9"/>
      <c r="K167" s="9"/>
      <c r="L167" s="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59"/>
    </row>
    <row r="168" spans="1:25" s="5" customFormat="1" ht="63" hidden="1">
      <c r="A168" s="7"/>
      <c r="B168" s="8"/>
      <c r="C168" s="8"/>
      <c r="D168" s="34"/>
      <c r="E168" s="46" t="s">
        <v>589</v>
      </c>
      <c r="F168" s="49"/>
      <c r="G168" s="49"/>
      <c r="H168" s="49"/>
      <c r="I168" s="49"/>
      <c r="J168" s="49"/>
      <c r="K168" s="49"/>
      <c r="L168" s="4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59"/>
    </row>
    <row r="169" spans="1:25" s="5" customFormat="1" ht="29.25" customHeight="1" hidden="1">
      <c r="A169" s="7"/>
      <c r="B169" s="8"/>
      <c r="C169" s="8"/>
      <c r="D169" s="34"/>
      <c r="E169" s="48" t="s">
        <v>473</v>
      </c>
      <c r="F169" s="9" t="s">
        <v>474</v>
      </c>
      <c r="G169" s="9"/>
      <c r="H169" s="9"/>
      <c r="I169" s="9"/>
      <c r="J169" s="9"/>
      <c r="K169" s="9"/>
      <c r="L169" s="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59"/>
    </row>
    <row r="170" spans="1:25" s="5" customFormat="1" ht="25.5" customHeight="1" hidden="1">
      <c r="A170" s="7"/>
      <c r="B170" s="8"/>
      <c r="C170" s="8"/>
      <c r="D170" s="34"/>
      <c r="E170" s="46" t="s">
        <v>590</v>
      </c>
      <c r="F170" s="49"/>
      <c r="G170" s="49"/>
      <c r="H170" s="49"/>
      <c r="I170" s="49"/>
      <c r="J170" s="49"/>
      <c r="K170" s="49"/>
      <c r="L170" s="4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59"/>
    </row>
    <row r="171" spans="1:25" s="5" customFormat="1" ht="29.25" customHeight="1" hidden="1">
      <c r="A171" s="7"/>
      <c r="B171" s="8"/>
      <c r="C171" s="8"/>
      <c r="D171" s="34"/>
      <c r="E171" s="48" t="s">
        <v>359</v>
      </c>
      <c r="F171" s="9" t="s">
        <v>358</v>
      </c>
      <c r="G171" s="9"/>
      <c r="H171" s="9"/>
      <c r="I171" s="9"/>
      <c r="J171" s="9"/>
      <c r="K171" s="9"/>
      <c r="L171" s="9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9"/>
    </row>
    <row r="172" spans="1:25" s="5" customFormat="1" ht="29.25" customHeight="1" hidden="1">
      <c r="A172" s="7"/>
      <c r="B172" s="8"/>
      <c r="C172" s="8"/>
      <c r="D172" s="34"/>
      <c r="E172" s="48" t="s">
        <v>389</v>
      </c>
      <c r="F172" s="9" t="s">
        <v>390</v>
      </c>
      <c r="G172" s="9"/>
      <c r="H172" s="9"/>
      <c r="I172" s="9"/>
      <c r="J172" s="9"/>
      <c r="K172" s="9"/>
      <c r="L172" s="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59"/>
    </row>
    <row r="173" spans="1:25" s="5" customFormat="1" ht="29.25" customHeight="1" hidden="1">
      <c r="A173" s="7"/>
      <c r="B173" s="8"/>
      <c r="C173" s="8"/>
      <c r="D173" s="34"/>
      <c r="E173" s="48" t="s">
        <v>398</v>
      </c>
      <c r="F173" s="9" t="s">
        <v>397</v>
      </c>
      <c r="G173" s="9"/>
      <c r="H173" s="9"/>
      <c r="I173" s="9"/>
      <c r="J173" s="9"/>
      <c r="K173" s="9"/>
      <c r="L173" s="9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59"/>
    </row>
    <row r="174" spans="1:25" s="5" customFormat="1" ht="29.25" customHeight="1" hidden="1">
      <c r="A174" s="7"/>
      <c r="B174" s="8"/>
      <c r="C174" s="8"/>
      <c r="D174" s="34"/>
      <c r="E174" s="48" t="s">
        <v>473</v>
      </c>
      <c r="F174" s="9" t="s">
        <v>474</v>
      </c>
      <c r="G174" s="9"/>
      <c r="H174" s="9"/>
      <c r="I174" s="9"/>
      <c r="J174" s="9"/>
      <c r="K174" s="9"/>
      <c r="L174" s="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59"/>
    </row>
    <row r="175" spans="1:25" s="5" customFormat="1" ht="29.25" customHeight="1" hidden="1">
      <c r="A175" s="7"/>
      <c r="B175" s="8"/>
      <c r="C175" s="8"/>
      <c r="D175" s="34"/>
      <c r="E175" s="48" t="s">
        <v>499</v>
      </c>
      <c r="F175" s="9" t="s">
        <v>500</v>
      </c>
      <c r="G175" s="9"/>
      <c r="H175" s="9"/>
      <c r="I175" s="9"/>
      <c r="J175" s="9"/>
      <c r="K175" s="9"/>
      <c r="L175" s="9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59"/>
    </row>
    <row r="176" spans="1:25" s="5" customFormat="1" ht="52.5" hidden="1">
      <c r="A176" s="7"/>
      <c r="B176" s="8"/>
      <c r="C176" s="8"/>
      <c r="D176" s="34"/>
      <c r="E176" s="46" t="s">
        <v>591</v>
      </c>
      <c r="F176" s="49"/>
      <c r="G176" s="49"/>
      <c r="H176" s="49"/>
      <c r="I176" s="49"/>
      <c r="J176" s="49"/>
      <c r="K176" s="49"/>
      <c r="L176" s="4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59"/>
    </row>
    <row r="177" spans="1:25" ht="12.75" customHeight="1" hidden="1">
      <c r="A177" s="15"/>
      <c r="B177" s="17"/>
      <c r="C177" s="17"/>
      <c r="D177" s="44"/>
      <c r="E177" s="45" t="s">
        <v>473</v>
      </c>
      <c r="F177" s="30" t="s">
        <v>474</v>
      </c>
      <c r="G177" s="30"/>
      <c r="H177" s="30"/>
      <c r="I177" s="30"/>
      <c r="J177" s="30"/>
      <c r="K177" s="30"/>
      <c r="L177" s="3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60"/>
    </row>
    <row r="178" spans="1:25" s="5" customFormat="1" ht="52.5" hidden="1">
      <c r="A178" s="7"/>
      <c r="B178" s="8"/>
      <c r="C178" s="8"/>
      <c r="D178" s="34"/>
      <c r="E178" s="46" t="s">
        <v>592</v>
      </c>
      <c r="F178" s="49"/>
      <c r="G178" s="49"/>
      <c r="H178" s="49"/>
      <c r="I178" s="49"/>
      <c r="J178" s="49"/>
      <c r="K178" s="49"/>
      <c r="L178" s="4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59"/>
    </row>
    <row r="179" spans="1:25" ht="12.75" customHeight="1" hidden="1">
      <c r="A179" s="15"/>
      <c r="B179" s="17"/>
      <c r="C179" s="17"/>
      <c r="D179" s="44"/>
      <c r="E179" s="45" t="s">
        <v>473</v>
      </c>
      <c r="F179" s="30" t="s">
        <v>474</v>
      </c>
      <c r="G179" s="30"/>
      <c r="H179" s="30"/>
      <c r="I179" s="30"/>
      <c r="J179" s="30"/>
      <c r="K179" s="30"/>
      <c r="L179" s="3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60"/>
    </row>
    <row r="180" spans="1:25" ht="20.25" customHeight="1" hidden="1">
      <c r="A180" s="29" t="s">
        <v>216</v>
      </c>
      <c r="B180" s="30" t="s">
        <v>197</v>
      </c>
      <c r="C180" s="30" t="s">
        <v>179</v>
      </c>
      <c r="D180" s="30" t="s">
        <v>179</v>
      </c>
      <c r="E180" s="45" t="s">
        <v>217</v>
      </c>
      <c r="F180" s="44"/>
      <c r="G180" s="44"/>
      <c r="H180" s="44"/>
      <c r="I180" s="44"/>
      <c r="J180" s="44"/>
      <c r="K180" s="44"/>
      <c r="L180" s="44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60"/>
    </row>
    <row r="181" spans="1:25" ht="12.75" customHeight="1" hidden="1">
      <c r="A181" s="15"/>
      <c r="B181" s="17"/>
      <c r="C181" s="17"/>
      <c r="D181" s="44"/>
      <c r="E181" s="45" t="s">
        <v>5</v>
      </c>
      <c r="F181" s="44"/>
      <c r="G181" s="44"/>
      <c r="H181" s="44"/>
      <c r="I181" s="44"/>
      <c r="J181" s="44"/>
      <c r="K181" s="44"/>
      <c r="L181" s="44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60"/>
    </row>
    <row r="182" spans="1:25" s="5" customFormat="1" ht="25.5" customHeight="1" hidden="1">
      <c r="A182" s="7"/>
      <c r="B182" s="8"/>
      <c r="C182" s="8"/>
      <c r="D182" s="34"/>
      <c r="E182" s="46" t="s">
        <v>593</v>
      </c>
      <c r="F182" s="49"/>
      <c r="G182" s="49"/>
      <c r="H182" s="49"/>
      <c r="I182" s="49"/>
      <c r="J182" s="49"/>
      <c r="K182" s="49"/>
      <c r="L182" s="4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59"/>
    </row>
    <row r="183" spans="1:25" s="5" customFormat="1" ht="29.25" customHeight="1" hidden="1">
      <c r="A183" s="7"/>
      <c r="B183" s="8"/>
      <c r="C183" s="8"/>
      <c r="D183" s="34"/>
      <c r="E183" s="48" t="s">
        <v>394</v>
      </c>
      <c r="F183" s="9" t="s">
        <v>393</v>
      </c>
      <c r="G183" s="9"/>
      <c r="H183" s="9"/>
      <c r="I183" s="9"/>
      <c r="J183" s="9"/>
      <c r="K183" s="9"/>
      <c r="L183" s="9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59"/>
    </row>
    <row r="184" spans="1:25" s="5" customFormat="1" ht="29.25" customHeight="1" hidden="1">
      <c r="A184" s="7"/>
      <c r="B184" s="8"/>
      <c r="C184" s="8"/>
      <c r="D184" s="34"/>
      <c r="E184" s="48" t="s">
        <v>499</v>
      </c>
      <c r="F184" s="9" t="s">
        <v>500</v>
      </c>
      <c r="G184" s="9"/>
      <c r="H184" s="9"/>
      <c r="I184" s="9"/>
      <c r="J184" s="9"/>
      <c r="K184" s="9"/>
      <c r="L184" s="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59"/>
    </row>
    <row r="185" spans="1:25" s="5" customFormat="1" ht="48" customHeight="1" hidden="1">
      <c r="A185" s="7"/>
      <c r="B185" s="8"/>
      <c r="C185" s="8"/>
      <c r="D185" s="34"/>
      <c r="E185" s="46" t="s">
        <v>594</v>
      </c>
      <c r="F185" s="49"/>
      <c r="G185" s="49"/>
      <c r="H185" s="49"/>
      <c r="I185" s="49"/>
      <c r="J185" s="49"/>
      <c r="K185" s="49"/>
      <c r="L185" s="49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59"/>
    </row>
    <row r="186" spans="1:25" s="5" customFormat="1" ht="29.25" customHeight="1" hidden="1">
      <c r="A186" s="7"/>
      <c r="B186" s="8"/>
      <c r="C186" s="8"/>
      <c r="D186" s="34"/>
      <c r="E186" s="48" t="s">
        <v>424</v>
      </c>
      <c r="F186" s="9" t="s">
        <v>425</v>
      </c>
      <c r="G186" s="9"/>
      <c r="H186" s="9"/>
      <c r="I186" s="9"/>
      <c r="J186" s="9"/>
      <c r="K186" s="9"/>
      <c r="L186" s="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59"/>
    </row>
    <row r="187" spans="1:25" s="5" customFormat="1" ht="37.5" customHeight="1" hidden="1">
      <c r="A187" s="7"/>
      <c r="B187" s="8"/>
      <c r="C187" s="8"/>
      <c r="D187" s="34"/>
      <c r="E187" s="46" t="s">
        <v>595</v>
      </c>
      <c r="F187" s="49"/>
      <c r="G187" s="49"/>
      <c r="H187" s="49"/>
      <c r="I187" s="49"/>
      <c r="J187" s="49"/>
      <c r="K187" s="49"/>
      <c r="L187" s="49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59"/>
    </row>
    <row r="188" spans="1:25" s="5" customFormat="1" ht="29.25" customHeight="1" hidden="1">
      <c r="A188" s="7"/>
      <c r="B188" s="8"/>
      <c r="C188" s="8"/>
      <c r="D188" s="34"/>
      <c r="E188" s="48" t="s">
        <v>424</v>
      </c>
      <c r="F188" s="9" t="s">
        <v>425</v>
      </c>
      <c r="G188" s="9"/>
      <c r="H188" s="9"/>
      <c r="I188" s="9"/>
      <c r="J188" s="9"/>
      <c r="K188" s="9"/>
      <c r="L188" s="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59"/>
    </row>
    <row r="189" spans="1:25" s="5" customFormat="1" ht="81" customHeight="1" hidden="1">
      <c r="A189" s="7"/>
      <c r="B189" s="8"/>
      <c r="C189" s="8"/>
      <c r="D189" s="34"/>
      <c r="E189" s="46" t="s">
        <v>596</v>
      </c>
      <c r="F189" s="49"/>
      <c r="G189" s="49"/>
      <c r="H189" s="49"/>
      <c r="I189" s="49"/>
      <c r="J189" s="49"/>
      <c r="K189" s="49"/>
      <c r="L189" s="49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59"/>
    </row>
    <row r="190" spans="1:25" s="5" customFormat="1" ht="29.25" customHeight="1" hidden="1">
      <c r="A190" s="7"/>
      <c r="B190" s="8"/>
      <c r="C190" s="8"/>
      <c r="D190" s="34"/>
      <c r="E190" s="48" t="s">
        <v>473</v>
      </c>
      <c r="F190" s="9" t="s">
        <v>474</v>
      </c>
      <c r="G190" s="9"/>
      <c r="H190" s="9"/>
      <c r="I190" s="9"/>
      <c r="J190" s="9"/>
      <c r="K190" s="9"/>
      <c r="L190" s="9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59"/>
    </row>
    <row r="191" spans="1:25" s="5" customFormat="1" ht="57" customHeight="1" hidden="1">
      <c r="A191" s="7"/>
      <c r="B191" s="8"/>
      <c r="C191" s="8"/>
      <c r="D191" s="34"/>
      <c r="E191" s="46" t="s">
        <v>597</v>
      </c>
      <c r="F191" s="49"/>
      <c r="G191" s="49"/>
      <c r="H191" s="49"/>
      <c r="I191" s="49"/>
      <c r="J191" s="49"/>
      <c r="K191" s="49"/>
      <c r="L191" s="49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59"/>
    </row>
    <row r="192" spans="1:25" s="5" customFormat="1" ht="29.25" customHeight="1" hidden="1">
      <c r="A192" s="7"/>
      <c r="B192" s="8"/>
      <c r="C192" s="8"/>
      <c r="D192" s="34"/>
      <c r="E192" s="48" t="s">
        <v>473</v>
      </c>
      <c r="F192" s="9" t="s">
        <v>474</v>
      </c>
      <c r="G192" s="9"/>
      <c r="H192" s="9"/>
      <c r="I192" s="9"/>
      <c r="J192" s="9"/>
      <c r="K192" s="9"/>
      <c r="L192" s="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59"/>
    </row>
    <row r="193" spans="1:25" s="5" customFormat="1" ht="25.5" customHeight="1" hidden="1">
      <c r="A193" s="7"/>
      <c r="B193" s="8"/>
      <c r="C193" s="8"/>
      <c r="D193" s="34"/>
      <c r="E193" s="46" t="s">
        <v>598</v>
      </c>
      <c r="F193" s="49"/>
      <c r="G193" s="49"/>
      <c r="H193" s="49"/>
      <c r="I193" s="49"/>
      <c r="J193" s="49"/>
      <c r="K193" s="49"/>
      <c r="L193" s="49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59"/>
    </row>
    <row r="194" spans="1:25" s="5" customFormat="1" ht="29.25" customHeight="1" hidden="1">
      <c r="A194" s="7"/>
      <c r="B194" s="8"/>
      <c r="C194" s="8"/>
      <c r="D194" s="34"/>
      <c r="E194" s="48" t="s">
        <v>491</v>
      </c>
      <c r="F194" s="9" t="s">
        <v>490</v>
      </c>
      <c r="G194" s="9"/>
      <c r="H194" s="9"/>
      <c r="I194" s="9"/>
      <c r="J194" s="9"/>
      <c r="K194" s="9"/>
      <c r="L194" s="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59"/>
    </row>
    <row r="195" spans="1:25" s="5" customFormat="1" ht="48.75" customHeight="1" hidden="1">
      <c r="A195" s="7"/>
      <c r="B195" s="8"/>
      <c r="C195" s="8"/>
      <c r="D195" s="34"/>
      <c r="E195" s="46" t="s">
        <v>599</v>
      </c>
      <c r="F195" s="49"/>
      <c r="G195" s="49"/>
      <c r="H195" s="49"/>
      <c r="I195" s="49"/>
      <c r="J195" s="49"/>
      <c r="K195" s="49"/>
      <c r="L195" s="49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59"/>
    </row>
    <row r="196" spans="1:25" s="5" customFormat="1" ht="29.25" customHeight="1" hidden="1">
      <c r="A196" s="7"/>
      <c r="B196" s="8"/>
      <c r="C196" s="8"/>
      <c r="D196" s="34"/>
      <c r="E196" s="48" t="s">
        <v>473</v>
      </c>
      <c r="F196" s="9" t="s">
        <v>474</v>
      </c>
      <c r="G196" s="9"/>
      <c r="H196" s="9"/>
      <c r="I196" s="9"/>
      <c r="J196" s="9"/>
      <c r="K196" s="9"/>
      <c r="L196" s="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59"/>
    </row>
    <row r="197" spans="1:25" s="5" customFormat="1" ht="36.75" customHeight="1" hidden="1">
      <c r="A197" s="7"/>
      <c r="B197" s="8"/>
      <c r="C197" s="8"/>
      <c r="D197" s="34"/>
      <c r="E197" s="46" t="s">
        <v>600</v>
      </c>
      <c r="F197" s="49"/>
      <c r="G197" s="49"/>
      <c r="H197" s="49"/>
      <c r="I197" s="49"/>
      <c r="J197" s="49"/>
      <c r="K197" s="49"/>
      <c r="L197" s="49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59"/>
    </row>
    <row r="198" spans="1:25" s="5" customFormat="1" ht="29.25" customHeight="1" hidden="1">
      <c r="A198" s="7"/>
      <c r="B198" s="8"/>
      <c r="C198" s="8"/>
      <c r="D198" s="34"/>
      <c r="E198" s="48" t="s">
        <v>473</v>
      </c>
      <c r="F198" s="9" t="s">
        <v>474</v>
      </c>
      <c r="G198" s="9"/>
      <c r="H198" s="9"/>
      <c r="I198" s="9"/>
      <c r="J198" s="9"/>
      <c r="K198" s="9"/>
      <c r="L198" s="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59"/>
    </row>
    <row r="199" spans="1:25" s="5" customFormat="1" ht="25.5" customHeight="1" hidden="1">
      <c r="A199" s="7" t="s">
        <v>218</v>
      </c>
      <c r="B199" s="8" t="s">
        <v>197</v>
      </c>
      <c r="C199" s="8" t="s">
        <v>219</v>
      </c>
      <c r="D199" s="34" t="s">
        <v>163</v>
      </c>
      <c r="E199" s="46" t="s">
        <v>220</v>
      </c>
      <c r="F199" s="49"/>
      <c r="G199" s="49"/>
      <c r="H199" s="49"/>
      <c r="I199" s="49"/>
      <c r="J199" s="49"/>
      <c r="K199" s="49"/>
      <c r="L199" s="49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59"/>
    </row>
    <row r="200" spans="1:25" ht="12.75" customHeight="1" hidden="1">
      <c r="A200" s="15"/>
      <c r="B200" s="17"/>
      <c r="C200" s="17"/>
      <c r="D200" s="44"/>
      <c r="E200" s="45" t="s">
        <v>168</v>
      </c>
      <c r="F200" s="44"/>
      <c r="G200" s="44"/>
      <c r="H200" s="44"/>
      <c r="I200" s="44"/>
      <c r="J200" s="44"/>
      <c r="K200" s="44"/>
      <c r="L200" s="44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60"/>
    </row>
    <row r="201" spans="1:25" ht="12.75" customHeight="1" hidden="1">
      <c r="A201" s="29" t="s">
        <v>221</v>
      </c>
      <c r="B201" s="30" t="s">
        <v>197</v>
      </c>
      <c r="C201" s="30" t="s">
        <v>219</v>
      </c>
      <c r="D201" s="30" t="s">
        <v>172</v>
      </c>
      <c r="E201" s="45" t="s">
        <v>222</v>
      </c>
      <c r="F201" s="44"/>
      <c r="G201" s="44"/>
      <c r="H201" s="44"/>
      <c r="I201" s="44"/>
      <c r="J201" s="44"/>
      <c r="K201" s="44"/>
      <c r="L201" s="44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60"/>
    </row>
    <row r="202" spans="1:25" ht="12.75" customHeight="1" hidden="1">
      <c r="A202" s="15"/>
      <c r="B202" s="17"/>
      <c r="C202" s="17"/>
      <c r="D202" s="44"/>
      <c r="E202" s="45" t="s">
        <v>5</v>
      </c>
      <c r="F202" s="44"/>
      <c r="G202" s="44"/>
      <c r="H202" s="44"/>
      <c r="I202" s="44"/>
      <c r="J202" s="44"/>
      <c r="K202" s="44"/>
      <c r="L202" s="44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60"/>
    </row>
    <row r="203" spans="1:25" s="5" customFormat="1" ht="25.5" customHeight="1" hidden="1">
      <c r="A203" s="7"/>
      <c r="B203" s="8"/>
      <c r="C203" s="8"/>
      <c r="D203" s="34"/>
      <c r="E203" s="46" t="s">
        <v>601</v>
      </c>
      <c r="F203" s="49"/>
      <c r="G203" s="49"/>
      <c r="H203" s="49"/>
      <c r="I203" s="49"/>
      <c r="J203" s="49"/>
      <c r="K203" s="49"/>
      <c r="L203" s="49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59"/>
    </row>
    <row r="204" spans="1:25" s="5" customFormat="1" ht="21" customHeight="1" hidden="1">
      <c r="A204" s="7"/>
      <c r="B204" s="8"/>
      <c r="C204" s="8"/>
      <c r="D204" s="34"/>
      <c r="E204" s="48" t="s">
        <v>383</v>
      </c>
      <c r="F204" s="9" t="s">
        <v>382</v>
      </c>
      <c r="G204" s="9"/>
      <c r="H204" s="9"/>
      <c r="I204" s="9"/>
      <c r="J204" s="9"/>
      <c r="K204" s="9"/>
      <c r="L204" s="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59"/>
    </row>
    <row r="205" spans="1:25" s="5" customFormat="1" ht="21" customHeight="1" hidden="1">
      <c r="A205" s="7"/>
      <c r="B205" s="8"/>
      <c r="C205" s="8"/>
      <c r="D205" s="34"/>
      <c r="E205" s="48" t="s">
        <v>389</v>
      </c>
      <c r="F205" s="9" t="s">
        <v>390</v>
      </c>
      <c r="G205" s="9"/>
      <c r="H205" s="9"/>
      <c r="I205" s="9"/>
      <c r="J205" s="9"/>
      <c r="K205" s="9"/>
      <c r="L205" s="9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59"/>
    </row>
    <row r="206" spans="1:25" s="5" customFormat="1" ht="21" customHeight="1" hidden="1">
      <c r="A206" s="7"/>
      <c r="B206" s="8"/>
      <c r="C206" s="8"/>
      <c r="D206" s="34"/>
      <c r="E206" s="48" t="s">
        <v>410</v>
      </c>
      <c r="F206" s="9" t="s">
        <v>411</v>
      </c>
      <c r="G206" s="9"/>
      <c r="H206" s="9"/>
      <c r="I206" s="9"/>
      <c r="J206" s="9"/>
      <c r="K206" s="9"/>
      <c r="L206" s="9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59"/>
    </row>
    <row r="207" spans="1:25" s="5" customFormat="1" ht="21" customHeight="1" hidden="1">
      <c r="A207" s="7"/>
      <c r="B207" s="8"/>
      <c r="C207" s="8"/>
      <c r="D207" s="34"/>
      <c r="E207" s="48" t="s">
        <v>489</v>
      </c>
      <c r="F207" s="9" t="s">
        <v>488</v>
      </c>
      <c r="G207" s="9"/>
      <c r="H207" s="9"/>
      <c r="I207" s="9"/>
      <c r="J207" s="9"/>
      <c r="K207" s="9"/>
      <c r="L207" s="9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59"/>
    </row>
    <row r="208" spans="1:25" s="5" customFormat="1" ht="25.5" customHeight="1">
      <c r="A208" s="7" t="s">
        <v>223</v>
      </c>
      <c r="B208" s="8" t="s">
        <v>197</v>
      </c>
      <c r="C208" s="8" t="s">
        <v>224</v>
      </c>
      <c r="D208" s="34" t="s">
        <v>163</v>
      </c>
      <c r="E208" s="46" t="s">
        <v>225</v>
      </c>
      <c r="F208" s="49"/>
      <c r="G208" s="49">
        <f>I208</f>
        <v>-829155618</v>
      </c>
      <c r="H208" s="49"/>
      <c r="I208" s="49">
        <f>I210</f>
        <v>-829155618</v>
      </c>
      <c r="J208" s="49"/>
      <c r="K208" s="49"/>
      <c r="L208" s="4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59"/>
    </row>
    <row r="209" spans="1:25" ht="12.75" customHeight="1">
      <c r="A209" s="15"/>
      <c r="B209" s="17"/>
      <c r="C209" s="17"/>
      <c r="D209" s="44"/>
      <c r="E209" s="45" t="s">
        <v>168</v>
      </c>
      <c r="F209" s="44"/>
      <c r="G209" s="44"/>
      <c r="H209" s="44"/>
      <c r="I209" s="44"/>
      <c r="J209" s="44"/>
      <c r="K209" s="44"/>
      <c r="L209" s="44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60"/>
    </row>
    <row r="210" spans="1:25" ht="12.75" customHeight="1">
      <c r="A210" s="29" t="s">
        <v>226</v>
      </c>
      <c r="B210" s="30" t="s">
        <v>197</v>
      </c>
      <c r="C210" s="30" t="s">
        <v>224</v>
      </c>
      <c r="D210" s="30" t="s">
        <v>166</v>
      </c>
      <c r="E210" s="45" t="s">
        <v>225</v>
      </c>
      <c r="F210" s="44"/>
      <c r="G210" s="44">
        <f>I210</f>
        <v>-829155618</v>
      </c>
      <c r="H210" s="44"/>
      <c r="I210" s="44">
        <v>-829155618</v>
      </c>
      <c r="J210" s="44"/>
      <c r="K210" s="44"/>
      <c r="L210" s="44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60"/>
    </row>
    <row r="211" spans="1:25" ht="12.75" customHeight="1">
      <c r="A211" s="15"/>
      <c r="B211" s="17"/>
      <c r="C211" s="17"/>
      <c r="D211" s="44"/>
      <c r="E211" s="45" t="s">
        <v>5</v>
      </c>
      <c r="F211" s="44"/>
      <c r="G211" s="44"/>
      <c r="H211" s="44"/>
      <c r="I211" s="44"/>
      <c r="J211" s="44"/>
      <c r="K211" s="44"/>
      <c r="L211" s="44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60"/>
    </row>
    <row r="212" spans="1:25" s="5" customFormat="1" ht="25.5" customHeight="1">
      <c r="A212" s="7"/>
      <c r="B212" s="8"/>
      <c r="C212" s="8"/>
      <c r="D212" s="34"/>
      <c r="E212" s="46" t="s">
        <v>602</v>
      </c>
      <c r="F212" s="49"/>
      <c r="G212" s="49"/>
      <c r="H212" s="49"/>
      <c r="I212" s="49"/>
      <c r="J212" s="49"/>
      <c r="K212" s="49"/>
      <c r="L212" s="49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59"/>
    </row>
    <row r="213" spans="1:25" s="5" customFormat="1" ht="21" customHeight="1">
      <c r="A213" s="7"/>
      <c r="B213" s="8"/>
      <c r="C213" s="8"/>
      <c r="D213" s="34"/>
      <c r="E213" s="48" t="s">
        <v>389</v>
      </c>
      <c r="F213" s="9" t="s">
        <v>390</v>
      </c>
      <c r="G213" s="9"/>
      <c r="H213" s="9"/>
      <c r="I213" s="9"/>
      <c r="J213" s="9"/>
      <c r="K213" s="9"/>
      <c r="L213" s="9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59"/>
    </row>
    <row r="214" spans="1:25" s="5" customFormat="1" ht="60.75" customHeight="1">
      <c r="A214" s="7"/>
      <c r="B214" s="8"/>
      <c r="C214" s="8"/>
      <c r="D214" s="34"/>
      <c r="E214" s="46" t="s">
        <v>603</v>
      </c>
      <c r="F214" s="49"/>
      <c r="G214" s="49"/>
      <c r="H214" s="49"/>
      <c r="I214" s="49"/>
      <c r="J214" s="49"/>
      <c r="K214" s="49"/>
      <c r="L214" s="49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59"/>
    </row>
    <row r="215" spans="1:25" s="5" customFormat="1" ht="35.25" customHeight="1">
      <c r="A215" s="7"/>
      <c r="B215" s="8"/>
      <c r="C215" s="8"/>
      <c r="D215" s="34"/>
      <c r="E215" s="48" t="s">
        <v>436</v>
      </c>
      <c r="F215" s="9" t="s">
        <v>437</v>
      </c>
      <c r="G215" s="9"/>
      <c r="H215" s="9"/>
      <c r="I215" s="9"/>
      <c r="J215" s="9"/>
      <c r="K215" s="9"/>
      <c r="L215" s="9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59"/>
    </row>
    <row r="216" spans="1:25" s="5" customFormat="1" ht="25.5" customHeight="1" hidden="1">
      <c r="A216" s="7"/>
      <c r="B216" s="8"/>
      <c r="C216" s="8"/>
      <c r="D216" s="34"/>
      <c r="E216" s="46" t="s">
        <v>604</v>
      </c>
      <c r="F216" s="49"/>
      <c r="G216" s="49"/>
      <c r="H216" s="49"/>
      <c r="I216" s="49"/>
      <c r="J216" s="49"/>
      <c r="K216" s="49"/>
      <c r="L216" s="49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59"/>
    </row>
    <row r="217" spans="1:25" s="5" customFormat="1" ht="35.25" customHeight="1" hidden="1">
      <c r="A217" s="7"/>
      <c r="B217" s="8"/>
      <c r="C217" s="8"/>
      <c r="D217" s="34"/>
      <c r="E217" s="48" t="s">
        <v>424</v>
      </c>
      <c r="F217" s="9" t="s">
        <v>425</v>
      </c>
      <c r="G217" s="9"/>
      <c r="H217" s="9"/>
      <c r="I217" s="9"/>
      <c r="J217" s="9"/>
      <c r="K217" s="9"/>
      <c r="L217" s="9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59"/>
    </row>
    <row r="218" spans="1:25" s="5" customFormat="1" ht="25.5" customHeight="1" hidden="1">
      <c r="A218" s="7"/>
      <c r="B218" s="8"/>
      <c r="C218" s="8"/>
      <c r="D218" s="34"/>
      <c r="E218" s="46" t="s">
        <v>605</v>
      </c>
      <c r="F218" s="49"/>
      <c r="G218" s="49"/>
      <c r="H218" s="49"/>
      <c r="I218" s="49"/>
      <c r="J218" s="49"/>
      <c r="K218" s="49"/>
      <c r="L218" s="49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59"/>
    </row>
    <row r="219" spans="1:25" s="5" customFormat="1" ht="20.25" customHeight="1" hidden="1">
      <c r="A219" s="7"/>
      <c r="B219" s="8"/>
      <c r="C219" s="8"/>
      <c r="D219" s="34"/>
      <c r="E219" s="48" t="s">
        <v>442</v>
      </c>
      <c r="F219" s="9" t="s">
        <v>443</v>
      </c>
      <c r="G219" s="9"/>
      <c r="H219" s="9"/>
      <c r="I219" s="9"/>
      <c r="J219" s="9"/>
      <c r="K219" s="9"/>
      <c r="L219" s="9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59"/>
    </row>
    <row r="220" spans="1:25" s="5" customFormat="1" ht="20.25" customHeight="1" hidden="1">
      <c r="A220" s="7"/>
      <c r="B220" s="8"/>
      <c r="C220" s="8"/>
      <c r="D220" s="34"/>
      <c r="E220" s="48" t="s">
        <v>447</v>
      </c>
      <c r="F220" s="9" t="s">
        <v>448</v>
      </c>
      <c r="G220" s="9"/>
      <c r="H220" s="9"/>
      <c r="I220" s="9"/>
      <c r="J220" s="9"/>
      <c r="K220" s="9"/>
      <c r="L220" s="9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59"/>
    </row>
    <row r="221" spans="1:25" s="5" customFormat="1" ht="35.25" customHeight="1" hidden="1">
      <c r="A221" s="7"/>
      <c r="B221" s="8"/>
      <c r="C221" s="8"/>
      <c r="D221" s="34"/>
      <c r="E221" s="48" t="s">
        <v>463</v>
      </c>
      <c r="F221" s="9" t="s">
        <v>464</v>
      </c>
      <c r="G221" s="9"/>
      <c r="H221" s="9"/>
      <c r="I221" s="9"/>
      <c r="J221" s="9"/>
      <c r="K221" s="9"/>
      <c r="L221" s="9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59"/>
    </row>
    <row r="222" spans="1:25" s="5" customFormat="1" ht="25.5" customHeight="1" hidden="1">
      <c r="A222" s="7"/>
      <c r="B222" s="8"/>
      <c r="C222" s="8"/>
      <c r="D222" s="34"/>
      <c r="E222" s="46" t="s">
        <v>606</v>
      </c>
      <c r="F222" s="49"/>
      <c r="G222" s="49"/>
      <c r="H222" s="49"/>
      <c r="I222" s="49"/>
      <c r="J222" s="49"/>
      <c r="K222" s="49"/>
      <c r="L222" s="49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59"/>
    </row>
    <row r="223" spans="1:25" ht="12.75" customHeight="1" hidden="1">
      <c r="A223" s="15"/>
      <c r="B223" s="17"/>
      <c r="C223" s="17"/>
      <c r="D223" s="44"/>
      <c r="E223" s="45" t="s">
        <v>510</v>
      </c>
      <c r="F223" s="30" t="s">
        <v>511</v>
      </c>
      <c r="G223" s="30"/>
      <c r="H223" s="30"/>
      <c r="I223" s="30"/>
      <c r="J223" s="30"/>
      <c r="K223" s="30"/>
      <c r="L223" s="3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60"/>
    </row>
    <row r="224" spans="1:25" ht="12.75" customHeight="1" hidden="1">
      <c r="A224" s="15"/>
      <c r="B224" s="17"/>
      <c r="C224" s="17"/>
      <c r="D224" s="44"/>
      <c r="E224" s="45" t="s">
        <v>513</v>
      </c>
      <c r="F224" s="30" t="s">
        <v>514</v>
      </c>
      <c r="G224" s="30"/>
      <c r="H224" s="30"/>
      <c r="I224" s="30"/>
      <c r="J224" s="30"/>
      <c r="K224" s="30"/>
      <c r="L224" s="3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60"/>
    </row>
    <row r="225" spans="1:25" ht="12.75" customHeight="1" hidden="1">
      <c r="A225" s="15"/>
      <c r="B225" s="17"/>
      <c r="C225" s="17"/>
      <c r="D225" s="44"/>
      <c r="E225" s="45" t="s">
        <v>518</v>
      </c>
      <c r="F225" s="30" t="s">
        <v>519</v>
      </c>
      <c r="G225" s="30"/>
      <c r="H225" s="30"/>
      <c r="I225" s="30"/>
      <c r="J225" s="30"/>
      <c r="K225" s="30"/>
      <c r="L225" s="3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60"/>
    </row>
    <row r="226" spans="1:25" s="5" customFormat="1" ht="25.5" customHeight="1" hidden="1">
      <c r="A226" s="7"/>
      <c r="B226" s="8"/>
      <c r="C226" s="8"/>
      <c r="D226" s="34"/>
      <c r="E226" s="46" t="s">
        <v>607</v>
      </c>
      <c r="F226" s="49"/>
      <c r="G226" s="49"/>
      <c r="H226" s="49"/>
      <c r="I226" s="49"/>
      <c r="J226" s="49"/>
      <c r="K226" s="49"/>
      <c r="L226" s="4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59"/>
    </row>
    <row r="227" spans="1:25" ht="12.75" customHeight="1" hidden="1">
      <c r="A227" s="15"/>
      <c r="B227" s="17"/>
      <c r="C227" s="17"/>
      <c r="D227" s="44"/>
      <c r="E227" s="45" t="s">
        <v>389</v>
      </c>
      <c r="F227" s="30" t="s">
        <v>390</v>
      </c>
      <c r="G227" s="30"/>
      <c r="H227" s="30"/>
      <c r="I227" s="30"/>
      <c r="J227" s="30"/>
      <c r="K227" s="30"/>
      <c r="L227" s="3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60"/>
    </row>
    <row r="228" spans="1:25" s="5" customFormat="1" ht="25.5" customHeight="1" hidden="1">
      <c r="A228" s="7"/>
      <c r="B228" s="8"/>
      <c r="C228" s="8"/>
      <c r="D228" s="34"/>
      <c r="E228" s="46" t="s">
        <v>608</v>
      </c>
      <c r="F228" s="49"/>
      <c r="G228" s="49"/>
      <c r="H228" s="49"/>
      <c r="I228" s="49"/>
      <c r="J228" s="49"/>
      <c r="K228" s="49"/>
      <c r="L228" s="49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59"/>
    </row>
    <row r="229" spans="1:25" ht="12.75" customHeight="1" hidden="1">
      <c r="A229" s="15"/>
      <c r="B229" s="17"/>
      <c r="C229" s="17"/>
      <c r="D229" s="44"/>
      <c r="E229" s="45" t="s">
        <v>429</v>
      </c>
      <c r="F229" s="30" t="s">
        <v>430</v>
      </c>
      <c r="G229" s="30"/>
      <c r="H229" s="30"/>
      <c r="I229" s="30"/>
      <c r="J229" s="30"/>
      <c r="K229" s="30"/>
      <c r="L229" s="3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60"/>
    </row>
    <row r="230" spans="1:25" s="5" customFormat="1" ht="25.5" customHeight="1" hidden="1">
      <c r="A230" s="7"/>
      <c r="B230" s="8"/>
      <c r="C230" s="8"/>
      <c r="D230" s="34"/>
      <c r="E230" s="46" t="s">
        <v>609</v>
      </c>
      <c r="F230" s="49"/>
      <c r="G230" s="49"/>
      <c r="H230" s="49"/>
      <c r="I230" s="49"/>
      <c r="J230" s="49"/>
      <c r="K230" s="49"/>
      <c r="L230" s="49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59"/>
    </row>
    <row r="231" spans="1:25" ht="12.75" customHeight="1" hidden="1">
      <c r="A231" s="15"/>
      <c r="B231" s="17"/>
      <c r="C231" s="17"/>
      <c r="D231" s="44"/>
      <c r="E231" s="45" t="s">
        <v>383</v>
      </c>
      <c r="F231" s="30" t="s">
        <v>382</v>
      </c>
      <c r="G231" s="30"/>
      <c r="H231" s="30"/>
      <c r="I231" s="30"/>
      <c r="J231" s="30"/>
      <c r="K231" s="30"/>
      <c r="L231" s="3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60"/>
    </row>
    <row r="232" spans="1:25" ht="12.75" customHeight="1" hidden="1">
      <c r="A232" s="15"/>
      <c r="B232" s="17"/>
      <c r="C232" s="17"/>
      <c r="D232" s="44"/>
      <c r="E232" s="45" t="s">
        <v>389</v>
      </c>
      <c r="F232" s="30" t="s">
        <v>390</v>
      </c>
      <c r="G232" s="30"/>
      <c r="H232" s="30"/>
      <c r="I232" s="30"/>
      <c r="J232" s="30"/>
      <c r="K232" s="30"/>
      <c r="L232" s="3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60"/>
    </row>
    <row r="233" spans="1:25" ht="12.75" customHeight="1" hidden="1">
      <c r="A233" s="15"/>
      <c r="B233" s="17"/>
      <c r="C233" s="17"/>
      <c r="D233" s="44"/>
      <c r="E233" s="45" t="s">
        <v>424</v>
      </c>
      <c r="F233" s="30" t="s">
        <v>425</v>
      </c>
      <c r="G233" s="30"/>
      <c r="H233" s="30"/>
      <c r="I233" s="30"/>
      <c r="J233" s="30"/>
      <c r="K233" s="30"/>
      <c r="L233" s="3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60"/>
    </row>
    <row r="234" spans="1:25" s="5" customFormat="1" ht="25.5" customHeight="1" hidden="1">
      <c r="A234" s="7"/>
      <c r="B234" s="8"/>
      <c r="C234" s="8"/>
      <c r="D234" s="34"/>
      <c r="E234" s="46" t="s">
        <v>610</v>
      </c>
      <c r="F234" s="49"/>
      <c r="G234" s="49"/>
      <c r="H234" s="49"/>
      <c r="I234" s="49"/>
      <c r="J234" s="49"/>
      <c r="K234" s="49"/>
      <c r="L234" s="49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59"/>
    </row>
    <row r="235" spans="1:25" ht="12.75" customHeight="1" hidden="1">
      <c r="A235" s="15"/>
      <c r="B235" s="17"/>
      <c r="C235" s="17"/>
      <c r="D235" s="44"/>
      <c r="E235" s="45" t="s">
        <v>383</v>
      </c>
      <c r="F235" s="30" t="s">
        <v>382</v>
      </c>
      <c r="G235" s="30"/>
      <c r="H235" s="30"/>
      <c r="I235" s="30"/>
      <c r="J235" s="30"/>
      <c r="K235" s="30"/>
      <c r="L235" s="3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60"/>
    </row>
    <row r="236" spans="1:25" ht="12.75" customHeight="1" hidden="1">
      <c r="A236" s="15"/>
      <c r="B236" s="17"/>
      <c r="C236" s="17"/>
      <c r="D236" s="44"/>
      <c r="E236" s="45" t="s">
        <v>463</v>
      </c>
      <c r="F236" s="30" t="s">
        <v>464</v>
      </c>
      <c r="G236" s="30"/>
      <c r="H236" s="30"/>
      <c r="I236" s="30"/>
      <c r="J236" s="30"/>
      <c r="K236" s="30"/>
      <c r="L236" s="3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60"/>
    </row>
    <row r="237" spans="1:25" s="5" customFormat="1" ht="25.5" customHeight="1" hidden="1">
      <c r="A237" s="7"/>
      <c r="B237" s="8"/>
      <c r="C237" s="8"/>
      <c r="D237" s="34"/>
      <c r="E237" s="46" t="s">
        <v>611</v>
      </c>
      <c r="F237" s="49"/>
      <c r="G237" s="49"/>
      <c r="H237" s="49"/>
      <c r="I237" s="49"/>
      <c r="J237" s="49"/>
      <c r="K237" s="49"/>
      <c r="L237" s="49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9"/>
    </row>
    <row r="238" spans="1:25" ht="12.75" customHeight="1" hidden="1">
      <c r="A238" s="15"/>
      <c r="B238" s="17"/>
      <c r="C238" s="17"/>
      <c r="D238" s="44"/>
      <c r="E238" s="45" t="s">
        <v>499</v>
      </c>
      <c r="F238" s="30" t="s">
        <v>500</v>
      </c>
      <c r="G238" s="30"/>
      <c r="H238" s="30"/>
      <c r="I238" s="30"/>
      <c r="J238" s="30"/>
      <c r="K238" s="30"/>
      <c r="L238" s="3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60"/>
    </row>
    <row r="239" spans="1:25" s="5" customFormat="1" ht="25.5" customHeight="1" hidden="1">
      <c r="A239" s="7"/>
      <c r="B239" s="8"/>
      <c r="C239" s="8"/>
      <c r="D239" s="34"/>
      <c r="E239" s="46" t="s">
        <v>612</v>
      </c>
      <c r="F239" s="49"/>
      <c r="G239" s="49"/>
      <c r="H239" s="49"/>
      <c r="I239" s="49"/>
      <c r="J239" s="49"/>
      <c r="K239" s="49"/>
      <c r="L239" s="49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59"/>
    </row>
    <row r="240" spans="1:25" ht="12.75" customHeight="1" hidden="1">
      <c r="A240" s="15"/>
      <c r="B240" s="17"/>
      <c r="C240" s="17"/>
      <c r="D240" s="44"/>
      <c r="E240" s="45" t="s">
        <v>473</v>
      </c>
      <c r="F240" s="30" t="s">
        <v>474</v>
      </c>
      <c r="G240" s="30"/>
      <c r="H240" s="30"/>
      <c r="I240" s="30"/>
      <c r="J240" s="30"/>
      <c r="K240" s="30"/>
      <c r="L240" s="3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60"/>
    </row>
    <row r="241" spans="1:25" s="5" customFormat="1" ht="25.5" customHeight="1" hidden="1">
      <c r="A241" s="7"/>
      <c r="B241" s="8"/>
      <c r="C241" s="8"/>
      <c r="D241" s="34"/>
      <c r="E241" s="46" t="s">
        <v>613</v>
      </c>
      <c r="F241" s="49"/>
      <c r="G241" s="49"/>
      <c r="H241" s="49"/>
      <c r="I241" s="49"/>
      <c r="J241" s="49"/>
      <c r="K241" s="49"/>
      <c r="L241" s="4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9"/>
    </row>
    <row r="242" spans="1:25" ht="12.75" customHeight="1" hidden="1">
      <c r="A242" s="15"/>
      <c r="B242" s="17"/>
      <c r="C242" s="17"/>
      <c r="D242" s="44"/>
      <c r="E242" s="45" t="s">
        <v>473</v>
      </c>
      <c r="F242" s="30" t="s">
        <v>474</v>
      </c>
      <c r="G242" s="30"/>
      <c r="H242" s="30"/>
      <c r="I242" s="30"/>
      <c r="J242" s="30"/>
      <c r="K242" s="30"/>
      <c r="L242" s="3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60"/>
    </row>
    <row r="243" spans="1:25" s="5" customFormat="1" ht="25.5" customHeight="1">
      <c r="A243" s="7" t="s">
        <v>227</v>
      </c>
      <c r="B243" s="8" t="s">
        <v>228</v>
      </c>
      <c r="C243" s="8" t="s">
        <v>163</v>
      </c>
      <c r="D243" s="34" t="s">
        <v>163</v>
      </c>
      <c r="E243" s="46" t="s">
        <v>229</v>
      </c>
      <c r="F243" s="49"/>
      <c r="G243" s="49">
        <f>G245+G299</f>
        <v>170149335.5</v>
      </c>
      <c r="H243" s="49">
        <f>H245+H299</f>
        <v>170149335.5</v>
      </c>
      <c r="I243" s="49">
        <f>I245+I299</f>
        <v>0</v>
      </c>
      <c r="J243" s="49"/>
      <c r="K243" s="49"/>
      <c r="L243" s="49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9"/>
    </row>
    <row r="244" spans="1:25" ht="12.75" customHeight="1">
      <c r="A244" s="15"/>
      <c r="B244" s="17"/>
      <c r="C244" s="17"/>
      <c r="D244" s="44"/>
      <c r="E244" s="45" t="s">
        <v>5</v>
      </c>
      <c r="F244" s="44"/>
      <c r="G244" s="44"/>
      <c r="H244" s="44"/>
      <c r="I244" s="44"/>
      <c r="J244" s="44"/>
      <c r="K244" s="44"/>
      <c r="L244" s="44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60"/>
    </row>
    <row r="245" spans="1:25" s="5" customFormat="1" ht="25.5" customHeight="1">
      <c r="A245" s="7" t="s">
        <v>230</v>
      </c>
      <c r="B245" s="8" t="s">
        <v>228</v>
      </c>
      <c r="C245" s="8" t="s">
        <v>166</v>
      </c>
      <c r="D245" s="34" t="s">
        <v>163</v>
      </c>
      <c r="E245" s="46" t="s">
        <v>231</v>
      </c>
      <c r="F245" s="49"/>
      <c r="G245" s="49">
        <f>G247</f>
        <v>142836513.3</v>
      </c>
      <c r="H245" s="49">
        <f>H247</f>
        <v>142836513.3</v>
      </c>
      <c r="I245" s="49">
        <f>I247</f>
        <v>0</v>
      </c>
      <c r="J245" s="49"/>
      <c r="K245" s="49"/>
      <c r="L245" s="49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59"/>
    </row>
    <row r="246" spans="1:25" ht="12.75" customHeight="1">
      <c r="A246" s="15"/>
      <c r="B246" s="17"/>
      <c r="C246" s="17"/>
      <c r="D246" s="44"/>
      <c r="E246" s="45" t="s">
        <v>168</v>
      </c>
      <c r="F246" s="44"/>
      <c r="G246" s="44"/>
      <c r="H246" s="44"/>
      <c r="I246" s="44"/>
      <c r="J246" s="44"/>
      <c r="K246" s="44"/>
      <c r="L246" s="44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60"/>
    </row>
    <row r="247" spans="1:25" ht="12.75" customHeight="1">
      <c r="A247" s="29" t="s">
        <v>232</v>
      </c>
      <c r="B247" s="30" t="s">
        <v>228</v>
      </c>
      <c r="C247" s="30" t="s">
        <v>166</v>
      </c>
      <c r="D247" s="30" t="s">
        <v>166</v>
      </c>
      <c r="E247" s="45" t="s">
        <v>231</v>
      </c>
      <c r="F247" s="44"/>
      <c r="G247" s="44">
        <f>H247+I247</f>
        <v>142836513.3</v>
      </c>
      <c r="H247" s="44">
        <v>142836513.3</v>
      </c>
      <c r="I247" s="44">
        <v>0</v>
      </c>
      <c r="J247" s="44"/>
      <c r="K247" s="44"/>
      <c r="L247" s="44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60"/>
    </row>
    <row r="248" spans="1:25" ht="12.75" customHeight="1">
      <c r="A248" s="15"/>
      <c r="B248" s="17"/>
      <c r="C248" s="17"/>
      <c r="D248" s="44"/>
      <c r="E248" s="45" t="s">
        <v>5</v>
      </c>
      <c r="F248" s="44"/>
      <c r="G248" s="44"/>
      <c r="H248" s="44"/>
      <c r="I248" s="44"/>
      <c r="J248" s="44"/>
      <c r="K248" s="44"/>
      <c r="L248" s="44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60"/>
    </row>
    <row r="249" spans="1:25" s="5" customFormat="1" ht="25.5" customHeight="1">
      <c r="A249" s="7"/>
      <c r="B249" s="8"/>
      <c r="C249" s="8"/>
      <c r="D249" s="34"/>
      <c r="E249" s="46" t="s">
        <v>614</v>
      </c>
      <c r="F249" s="49"/>
      <c r="G249" s="49"/>
      <c r="H249" s="49"/>
      <c r="I249" s="49"/>
      <c r="J249" s="49"/>
      <c r="K249" s="49"/>
      <c r="L249" s="49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59"/>
    </row>
    <row r="250" spans="1:25" ht="12.75" customHeight="1">
      <c r="A250" s="15"/>
      <c r="B250" s="17"/>
      <c r="C250" s="17"/>
      <c r="D250" s="44"/>
      <c r="E250" s="45" t="s">
        <v>456</v>
      </c>
      <c r="F250" s="30" t="s">
        <v>457</v>
      </c>
      <c r="G250" s="30"/>
      <c r="H250" s="30"/>
      <c r="I250" s="30"/>
      <c r="J250" s="30"/>
      <c r="K250" s="30"/>
      <c r="L250" s="3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60"/>
    </row>
    <row r="251" spans="1:25" ht="12.75" customHeight="1">
      <c r="A251" s="15"/>
      <c r="B251" s="17"/>
      <c r="C251" s="17"/>
      <c r="D251" s="44"/>
      <c r="E251" s="45" t="s">
        <v>489</v>
      </c>
      <c r="F251" s="30" t="s">
        <v>488</v>
      </c>
      <c r="G251" s="30"/>
      <c r="H251" s="30"/>
      <c r="I251" s="30"/>
      <c r="J251" s="30"/>
      <c r="K251" s="30"/>
      <c r="L251" s="3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60"/>
    </row>
    <row r="252" spans="1:25" ht="12.75" customHeight="1">
      <c r="A252" s="15"/>
      <c r="B252" s="17"/>
      <c r="C252" s="17"/>
      <c r="D252" s="44"/>
      <c r="E252" s="45" t="s">
        <v>495</v>
      </c>
      <c r="F252" s="30" t="s">
        <v>494</v>
      </c>
      <c r="G252" s="30"/>
      <c r="H252" s="30"/>
      <c r="I252" s="30"/>
      <c r="J252" s="30"/>
      <c r="K252" s="30"/>
      <c r="L252" s="3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60"/>
    </row>
    <row r="253" spans="1:25" s="5" customFormat="1" ht="40.5" customHeight="1">
      <c r="A253" s="7"/>
      <c r="B253" s="8"/>
      <c r="C253" s="8"/>
      <c r="D253" s="34"/>
      <c r="E253" s="46" t="s">
        <v>615</v>
      </c>
      <c r="F253" s="49"/>
      <c r="G253" s="49"/>
      <c r="H253" s="49"/>
      <c r="I253" s="49"/>
      <c r="J253" s="49"/>
      <c r="K253" s="49"/>
      <c r="L253" s="49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59"/>
    </row>
    <row r="254" spans="1:25" ht="12.75" customHeight="1">
      <c r="A254" s="15"/>
      <c r="B254" s="17"/>
      <c r="C254" s="17"/>
      <c r="D254" s="44"/>
      <c r="E254" s="45" t="s">
        <v>361</v>
      </c>
      <c r="F254" s="30" t="s">
        <v>360</v>
      </c>
      <c r="G254" s="30"/>
      <c r="H254" s="30"/>
      <c r="I254" s="30"/>
      <c r="J254" s="30"/>
      <c r="K254" s="30"/>
      <c r="L254" s="3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60"/>
    </row>
    <row r="255" spans="1:25" s="5" customFormat="1" ht="72.75" customHeight="1" hidden="1">
      <c r="A255" s="7"/>
      <c r="B255" s="8"/>
      <c r="C255" s="8"/>
      <c r="D255" s="34"/>
      <c r="E255" s="46" t="s">
        <v>616</v>
      </c>
      <c r="F255" s="49"/>
      <c r="G255" s="49"/>
      <c r="H255" s="49"/>
      <c r="I255" s="49"/>
      <c r="J255" s="49"/>
      <c r="K255" s="49"/>
      <c r="L255" s="49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59"/>
    </row>
    <row r="256" spans="1:25" ht="12.75" customHeight="1" hidden="1">
      <c r="A256" s="15"/>
      <c r="B256" s="17"/>
      <c r="C256" s="17"/>
      <c r="D256" s="44"/>
      <c r="E256" s="45" t="s">
        <v>473</v>
      </c>
      <c r="F256" s="30" t="s">
        <v>474</v>
      </c>
      <c r="G256" s="30"/>
      <c r="H256" s="30"/>
      <c r="I256" s="30"/>
      <c r="J256" s="30"/>
      <c r="K256" s="30"/>
      <c r="L256" s="3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60"/>
    </row>
    <row r="257" spans="1:25" s="5" customFormat="1" ht="60" customHeight="1" hidden="1">
      <c r="A257" s="7"/>
      <c r="B257" s="8"/>
      <c r="C257" s="8"/>
      <c r="D257" s="34"/>
      <c r="E257" s="46" t="s">
        <v>617</v>
      </c>
      <c r="F257" s="49"/>
      <c r="G257" s="49"/>
      <c r="H257" s="49"/>
      <c r="I257" s="49"/>
      <c r="J257" s="49"/>
      <c r="K257" s="49"/>
      <c r="L257" s="49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59"/>
    </row>
    <row r="258" spans="1:25" ht="12.75" customHeight="1" hidden="1">
      <c r="A258" s="15"/>
      <c r="B258" s="17"/>
      <c r="C258" s="17"/>
      <c r="D258" s="44"/>
      <c r="E258" s="45" t="s">
        <v>473</v>
      </c>
      <c r="F258" s="30" t="s">
        <v>474</v>
      </c>
      <c r="G258" s="30"/>
      <c r="H258" s="30"/>
      <c r="I258" s="30"/>
      <c r="J258" s="30"/>
      <c r="K258" s="30"/>
      <c r="L258" s="3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60"/>
    </row>
    <row r="259" spans="1:25" s="5" customFormat="1" ht="66" customHeight="1" hidden="1">
      <c r="A259" s="7"/>
      <c r="B259" s="8"/>
      <c r="C259" s="8"/>
      <c r="D259" s="34"/>
      <c r="E259" s="46" t="s">
        <v>618</v>
      </c>
      <c r="F259" s="49"/>
      <c r="G259" s="49"/>
      <c r="H259" s="49"/>
      <c r="I259" s="49"/>
      <c r="J259" s="49"/>
      <c r="K259" s="49"/>
      <c r="L259" s="49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59"/>
    </row>
    <row r="260" spans="1:25" ht="12.75" customHeight="1" hidden="1">
      <c r="A260" s="15"/>
      <c r="B260" s="17"/>
      <c r="C260" s="17"/>
      <c r="D260" s="44"/>
      <c r="E260" s="45" t="s">
        <v>473</v>
      </c>
      <c r="F260" s="30" t="s">
        <v>474</v>
      </c>
      <c r="G260" s="30"/>
      <c r="H260" s="30"/>
      <c r="I260" s="30"/>
      <c r="J260" s="30"/>
      <c r="K260" s="30"/>
      <c r="L260" s="3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60"/>
    </row>
    <row r="261" spans="1:25" s="5" customFormat="1" ht="59.25" customHeight="1" hidden="1">
      <c r="A261" s="7"/>
      <c r="B261" s="8"/>
      <c r="C261" s="8"/>
      <c r="D261" s="34"/>
      <c r="E261" s="46" t="s">
        <v>619</v>
      </c>
      <c r="F261" s="49"/>
      <c r="G261" s="49"/>
      <c r="H261" s="49"/>
      <c r="I261" s="49"/>
      <c r="J261" s="49"/>
      <c r="K261" s="49"/>
      <c r="L261" s="49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59"/>
    </row>
    <row r="262" spans="1:25" ht="12.75" customHeight="1" hidden="1">
      <c r="A262" s="15"/>
      <c r="B262" s="17"/>
      <c r="C262" s="17"/>
      <c r="D262" s="44"/>
      <c r="E262" s="45" t="s">
        <v>473</v>
      </c>
      <c r="F262" s="30" t="s">
        <v>474</v>
      </c>
      <c r="G262" s="30"/>
      <c r="H262" s="30"/>
      <c r="I262" s="30"/>
      <c r="J262" s="30"/>
      <c r="K262" s="30"/>
      <c r="L262" s="3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60"/>
    </row>
    <row r="263" spans="1:25" s="5" customFormat="1" ht="56.25" customHeight="1" hidden="1">
      <c r="A263" s="7"/>
      <c r="B263" s="8"/>
      <c r="C263" s="8"/>
      <c r="D263" s="34"/>
      <c r="E263" s="46" t="s">
        <v>620</v>
      </c>
      <c r="F263" s="49"/>
      <c r="G263" s="49"/>
      <c r="H263" s="49"/>
      <c r="I263" s="49"/>
      <c r="J263" s="49"/>
      <c r="K263" s="49"/>
      <c r="L263" s="49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9"/>
    </row>
    <row r="264" spans="1:25" ht="12.75" customHeight="1" hidden="1">
      <c r="A264" s="15"/>
      <c r="B264" s="17"/>
      <c r="C264" s="17"/>
      <c r="D264" s="44"/>
      <c r="E264" s="45" t="s">
        <v>473</v>
      </c>
      <c r="F264" s="30" t="s">
        <v>474</v>
      </c>
      <c r="G264" s="30"/>
      <c r="H264" s="30"/>
      <c r="I264" s="30"/>
      <c r="J264" s="30"/>
      <c r="K264" s="30"/>
      <c r="L264" s="3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60"/>
    </row>
    <row r="265" spans="1:25" s="5" customFormat="1" ht="44.25" customHeight="1" hidden="1">
      <c r="A265" s="7"/>
      <c r="B265" s="8"/>
      <c r="C265" s="8"/>
      <c r="D265" s="34"/>
      <c r="E265" s="46" t="s">
        <v>621</v>
      </c>
      <c r="F265" s="49"/>
      <c r="G265" s="49"/>
      <c r="H265" s="49"/>
      <c r="I265" s="49"/>
      <c r="J265" s="49"/>
      <c r="K265" s="49"/>
      <c r="L265" s="49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9"/>
    </row>
    <row r="266" spans="1:25" ht="12.75" customHeight="1" hidden="1">
      <c r="A266" s="15"/>
      <c r="B266" s="17"/>
      <c r="C266" s="17"/>
      <c r="D266" s="44"/>
      <c r="E266" s="45" t="s">
        <v>351</v>
      </c>
      <c r="F266" s="30" t="s">
        <v>350</v>
      </c>
      <c r="G266" s="30"/>
      <c r="H266" s="30"/>
      <c r="I266" s="30"/>
      <c r="J266" s="30"/>
      <c r="K266" s="30"/>
      <c r="L266" s="3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60"/>
    </row>
    <row r="267" spans="1:25" ht="12.75" customHeight="1" hidden="1">
      <c r="A267" s="15"/>
      <c r="B267" s="17"/>
      <c r="C267" s="17"/>
      <c r="D267" s="44"/>
      <c r="E267" s="45" t="s">
        <v>353</v>
      </c>
      <c r="F267" s="30" t="s">
        <v>352</v>
      </c>
      <c r="G267" s="30"/>
      <c r="H267" s="30"/>
      <c r="I267" s="30"/>
      <c r="J267" s="30"/>
      <c r="K267" s="30"/>
      <c r="L267" s="3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60"/>
    </row>
    <row r="268" spans="1:25" ht="12.75" customHeight="1" hidden="1">
      <c r="A268" s="15"/>
      <c r="B268" s="17"/>
      <c r="C268" s="17"/>
      <c r="D268" s="44"/>
      <c r="E268" s="45" t="s">
        <v>359</v>
      </c>
      <c r="F268" s="30" t="s">
        <v>358</v>
      </c>
      <c r="G268" s="30"/>
      <c r="H268" s="30"/>
      <c r="I268" s="30"/>
      <c r="J268" s="30"/>
      <c r="K268" s="30"/>
      <c r="L268" s="3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60"/>
    </row>
    <row r="269" spans="1:25" ht="12.75" customHeight="1" hidden="1">
      <c r="A269" s="15"/>
      <c r="B269" s="17"/>
      <c r="C269" s="17"/>
      <c r="D269" s="44"/>
      <c r="E269" s="45" t="s">
        <v>361</v>
      </c>
      <c r="F269" s="30" t="s">
        <v>360</v>
      </c>
      <c r="G269" s="30"/>
      <c r="H269" s="30"/>
      <c r="I269" s="30"/>
      <c r="J269" s="30"/>
      <c r="K269" s="30"/>
      <c r="L269" s="3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60"/>
    </row>
    <row r="270" spans="1:25" ht="12.75" customHeight="1" hidden="1">
      <c r="A270" s="15"/>
      <c r="B270" s="17"/>
      <c r="C270" s="17"/>
      <c r="D270" s="44"/>
      <c r="E270" s="45" t="s">
        <v>363</v>
      </c>
      <c r="F270" s="30" t="s">
        <v>362</v>
      </c>
      <c r="G270" s="30"/>
      <c r="H270" s="30"/>
      <c r="I270" s="30"/>
      <c r="J270" s="30"/>
      <c r="K270" s="30"/>
      <c r="L270" s="3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60"/>
    </row>
    <row r="271" spans="1:25" ht="12.75" customHeight="1" hidden="1">
      <c r="A271" s="15"/>
      <c r="B271" s="17"/>
      <c r="C271" s="17"/>
      <c r="D271" s="44"/>
      <c r="E271" s="45" t="s">
        <v>365</v>
      </c>
      <c r="F271" s="30" t="s">
        <v>364</v>
      </c>
      <c r="G271" s="30"/>
      <c r="H271" s="30"/>
      <c r="I271" s="30"/>
      <c r="J271" s="30"/>
      <c r="K271" s="30"/>
      <c r="L271" s="3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60"/>
    </row>
    <row r="272" spans="1:25" ht="12.75" customHeight="1" hidden="1">
      <c r="A272" s="15"/>
      <c r="B272" s="17"/>
      <c r="C272" s="17"/>
      <c r="D272" s="44"/>
      <c r="E272" s="45" t="s">
        <v>379</v>
      </c>
      <c r="F272" s="30" t="s">
        <v>378</v>
      </c>
      <c r="G272" s="30"/>
      <c r="H272" s="30"/>
      <c r="I272" s="30"/>
      <c r="J272" s="30"/>
      <c r="K272" s="30"/>
      <c r="L272" s="3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60"/>
    </row>
    <row r="273" spans="1:25" ht="12.75" customHeight="1" hidden="1">
      <c r="A273" s="15"/>
      <c r="B273" s="17"/>
      <c r="C273" s="17"/>
      <c r="D273" s="44"/>
      <c r="E273" s="45" t="s">
        <v>389</v>
      </c>
      <c r="F273" s="30" t="s">
        <v>390</v>
      </c>
      <c r="G273" s="30"/>
      <c r="H273" s="30"/>
      <c r="I273" s="30"/>
      <c r="J273" s="30"/>
      <c r="K273" s="30"/>
      <c r="L273" s="3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60"/>
    </row>
    <row r="274" spans="1:25" ht="12.75" customHeight="1" hidden="1">
      <c r="A274" s="15"/>
      <c r="B274" s="17"/>
      <c r="C274" s="17"/>
      <c r="D274" s="44"/>
      <c r="E274" s="45" t="s">
        <v>394</v>
      </c>
      <c r="F274" s="30" t="s">
        <v>393</v>
      </c>
      <c r="G274" s="30"/>
      <c r="H274" s="30"/>
      <c r="I274" s="30"/>
      <c r="J274" s="30"/>
      <c r="K274" s="30"/>
      <c r="L274" s="3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60"/>
    </row>
    <row r="275" spans="1:25" ht="12.75" customHeight="1" hidden="1">
      <c r="A275" s="15"/>
      <c r="B275" s="17"/>
      <c r="C275" s="17"/>
      <c r="D275" s="44"/>
      <c r="E275" s="45" t="s">
        <v>400</v>
      </c>
      <c r="F275" s="30" t="s">
        <v>399</v>
      </c>
      <c r="G275" s="30"/>
      <c r="H275" s="30"/>
      <c r="I275" s="30"/>
      <c r="J275" s="30"/>
      <c r="K275" s="30"/>
      <c r="L275" s="3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60"/>
    </row>
    <row r="276" spans="1:25" ht="12.75" customHeight="1" hidden="1">
      <c r="A276" s="15"/>
      <c r="B276" s="17"/>
      <c r="C276" s="17"/>
      <c r="D276" s="44"/>
      <c r="E276" s="45" t="s">
        <v>404</v>
      </c>
      <c r="F276" s="30" t="s">
        <v>403</v>
      </c>
      <c r="G276" s="30"/>
      <c r="H276" s="30"/>
      <c r="I276" s="30"/>
      <c r="J276" s="30"/>
      <c r="K276" s="30"/>
      <c r="L276" s="3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60"/>
    </row>
    <row r="277" spans="1:25" ht="12.75" customHeight="1" hidden="1">
      <c r="A277" s="15"/>
      <c r="B277" s="17"/>
      <c r="C277" s="17"/>
      <c r="D277" s="44"/>
      <c r="E277" s="45" t="s">
        <v>406</v>
      </c>
      <c r="F277" s="30" t="s">
        <v>405</v>
      </c>
      <c r="G277" s="30"/>
      <c r="H277" s="30"/>
      <c r="I277" s="30"/>
      <c r="J277" s="30"/>
      <c r="K277" s="30"/>
      <c r="L277" s="3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60"/>
    </row>
    <row r="278" spans="1:25" ht="12.75" customHeight="1" hidden="1">
      <c r="A278" s="15"/>
      <c r="B278" s="17"/>
      <c r="C278" s="17"/>
      <c r="D278" s="44"/>
      <c r="E278" s="45" t="s">
        <v>408</v>
      </c>
      <c r="F278" s="30" t="s">
        <v>407</v>
      </c>
      <c r="G278" s="30"/>
      <c r="H278" s="30"/>
      <c r="I278" s="30"/>
      <c r="J278" s="30"/>
      <c r="K278" s="30"/>
      <c r="L278" s="3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60"/>
    </row>
    <row r="279" spans="1:25" ht="12.75" customHeight="1" hidden="1">
      <c r="A279" s="15"/>
      <c r="B279" s="17"/>
      <c r="C279" s="17"/>
      <c r="D279" s="44"/>
      <c r="E279" s="45" t="s">
        <v>410</v>
      </c>
      <c r="F279" s="30" t="s">
        <v>411</v>
      </c>
      <c r="G279" s="30"/>
      <c r="H279" s="30"/>
      <c r="I279" s="30"/>
      <c r="J279" s="30"/>
      <c r="K279" s="30"/>
      <c r="L279" s="3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60"/>
    </row>
    <row r="280" spans="1:25" ht="12.75" customHeight="1" hidden="1">
      <c r="A280" s="15"/>
      <c r="B280" s="17"/>
      <c r="C280" s="17"/>
      <c r="D280" s="44"/>
      <c r="E280" s="45" t="s">
        <v>468</v>
      </c>
      <c r="F280" s="30" t="s">
        <v>469</v>
      </c>
      <c r="G280" s="30"/>
      <c r="H280" s="30"/>
      <c r="I280" s="30"/>
      <c r="J280" s="30"/>
      <c r="K280" s="30"/>
      <c r="L280" s="3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60"/>
    </row>
    <row r="281" spans="1:25" ht="12.75" customHeight="1" hidden="1">
      <c r="A281" s="15"/>
      <c r="B281" s="17"/>
      <c r="C281" s="17"/>
      <c r="D281" s="44"/>
      <c r="E281" s="45" t="s">
        <v>473</v>
      </c>
      <c r="F281" s="30" t="s">
        <v>474</v>
      </c>
      <c r="G281" s="30"/>
      <c r="H281" s="30"/>
      <c r="I281" s="30"/>
      <c r="J281" s="30"/>
      <c r="K281" s="30"/>
      <c r="L281" s="3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60"/>
    </row>
    <row r="282" spans="1:25" ht="12.75" customHeight="1" hidden="1">
      <c r="A282" s="15"/>
      <c r="B282" s="17"/>
      <c r="C282" s="17"/>
      <c r="D282" s="44"/>
      <c r="E282" s="45" t="s">
        <v>497</v>
      </c>
      <c r="F282" s="30" t="s">
        <v>496</v>
      </c>
      <c r="G282" s="30"/>
      <c r="H282" s="30"/>
      <c r="I282" s="30"/>
      <c r="J282" s="30"/>
      <c r="K282" s="30"/>
      <c r="L282" s="3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60"/>
    </row>
    <row r="283" spans="1:25" ht="12.75" customHeight="1" hidden="1">
      <c r="A283" s="15"/>
      <c r="B283" s="17"/>
      <c r="C283" s="17"/>
      <c r="D283" s="44"/>
      <c r="E283" s="45" t="s">
        <v>499</v>
      </c>
      <c r="F283" s="30" t="s">
        <v>500</v>
      </c>
      <c r="G283" s="30"/>
      <c r="H283" s="30"/>
      <c r="I283" s="30"/>
      <c r="J283" s="30"/>
      <c r="K283" s="30"/>
      <c r="L283" s="3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60"/>
    </row>
    <row r="284" spans="1:25" s="5" customFormat="1" ht="46.5" customHeight="1" hidden="1">
      <c r="A284" s="7"/>
      <c r="B284" s="8"/>
      <c r="C284" s="8"/>
      <c r="D284" s="34"/>
      <c r="E284" s="46" t="s">
        <v>622</v>
      </c>
      <c r="F284" s="49"/>
      <c r="G284" s="49"/>
      <c r="H284" s="49"/>
      <c r="I284" s="49"/>
      <c r="J284" s="49"/>
      <c r="K284" s="49"/>
      <c r="L284" s="49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59"/>
    </row>
    <row r="285" spans="1:25" ht="12.75" customHeight="1" hidden="1">
      <c r="A285" s="15"/>
      <c r="B285" s="17"/>
      <c r="C285" s="17"/>
      <c r="D285" s="44"/>
      <c r="E285" s="45" t="s">
        <v>424</v>
      </c>
      <c r="F285" s="30" t="s">
        <v>425</v>
      </c>
      <c r="G285" s="30"/>
      <c r="H285" s="30"/>
      <c r="I285" s="30"/>
      <c r="J285" s="30"/>
      <c r="K285" s="30"/>
      <c r="L285" s="3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60"/>
    </row>
    <row r="286" spans="1:25" s="5" customFormat="1" ht="46.5" customHeight="1" hidden="1">
      <c r="A286" s="7" t="s">
        <v>233</v>
      </c>
      <c r="B286" s="8" t="s">
        <v>228</v>
      </c>
      <c r="C286" s="8" t="s">
        <v>190</v>
      </c>
      <c r="D286" s="34" t="s">
        <v>163</v>
      </c>
      <c r="E286" s="46" t="s">
        <v>234</v>
      </c>
      <c r="F286" s="49"/>
      <c r="G286" s="49"/>
      <c r="H286" s="49"/>
      <c r="I286" s="49"/>
      <c r="J286" s="49"/>
      <c r="K286" s="49"/>
      <c r="L286" s="49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59"/>
    </row>
    <row r="287" spans="1:25" ht="12.75" customHeight="1" hidden="1">
      <c r="A287" s="15"/>
      <c r="B287" s="17"/>
      <c r="C287" s="17"/>
      <c r="D287" s="44"/>
      <c r="E287" s="45" t="s">
        <v>168</v>
      </c>
      <c r="F287" s="44"/>
      <c r="G287" s="44"/>
      <c r="H287" s="44"/>
      <c r="I287" s="44"/>
      <c r="J287" s="44"/>
      <c r="K287" s="44"/>
      <c r="L287" s="44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60"/>
    </row>
    <row r="288" spans="1:25" ht="12.75" customHeight="1" hidden="1">
      <c r="A288" s="29" t="s">
        <v>235</v>
      </c>
      <c r="B288" s="30" t="s">
        <v>228</v>
      </c>
      <c r="C288" s="30" t="s">
        <v>190</v>
      </c>
      <c r="D288" s="30" t="s">
        <v>166</v>
      </c>
      <c r="E288" s="45" t="s">
        <v>234</v>
      </c>
      <c r="F288" s="44"/>
      <c r="G288" s="44"/>
      <c r="H288" s="44"/>
      <c r="I288" s="44"/>
      <c r="J288" s="44"/>
      <c r="K288" s="44"/>
      <c r="L288" s="44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60"/>
    </row>
    <row r="289" spans="1:25" ht="12.75" customHeight="1" hidden="1">
      <c r="A289" s="15"/>
      <c r="B289" s="17"/>
      <c r="C289" s="17"/>
      <c r="D289" s="44"/>
      <c r="E289" s="45" t="s">
        <v>5</v>
      </c>
      <c r="F289" s="44"/>
      <c r="G289" s="44"/>
      <c r="H289" s="44"/>
      <c r="I289" s="44"/>
      <c r="J289" s="44"/>
      <c r="K289" s="44"/>
      <c r="L289" s="44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60"/>
    </row>
    <row r="290" spans="1:25" s="5" customFormat="1" ht="46.5" customHeight="1" hidden="1">
      <c r="A290" s="7"/>
      <c r="B290" s="8"/>
      <c r="C290" s="8"/>
      <c r="D290" s="34"/>
      <c r="E290" s="46" t="s">
        <v>623</v>
      </c>
      <c r="F290" s="49"/>
      <c r="G290" s="49"/>
      <c r="H290" s="49"/>
      <c r="I290" s="49"/>
      <c r="J290" s="49"/>
      <c r="K290" s="49"/>
      <c r="L290" s="49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59"/>
    </row>
    <row r="291" spans="1:25" ht="12.75" customHeight="1" hidden="1">
      <c r="A291" s="15"/>
      <c r="B291" s="17"/>
      <c r="C291" s="17"/>
      <c r="D291" s="44"/>
      <c r="E291" s="45" t="s">
        <v>489</v>
      </c>
      <c r="F291" s="30" t="s">
        <v>488</v>
      </c>
      <c r="G291" s="30"/>
      <c r="H291" s="30"/>
      <c r="I291" s="30"/>
      <c r="J291" s="30"/>
      <c r="K291" s="30"/>
      <c r="L291" s="3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60"/>
    </row>
    <row r="292" spans="1:25" ht="12.75" customHeight="1" hidden="1">
      <c r="A292" s="15"/>
      <c r="B292" s="17"/>
      <c r="C292" s="17"/>
      <c r="D292" s="44"/>
      <c r="E292" s="45" t="s">
        <v>491</v>
      </c>
      <c r="F292" s="30" t="s">
        <v>490</v>
      </c>
      <c r="G292" s="30"/>
      <c r="H292" s="30"/>
      <c r="I292" s="30"/>
      <c r="J292" s="30"/>
      <c r="K292" s="30"/>
      <c r="L292" s="3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60"/>
    </row>
    <row r="293" spans="1:25" s="5" customFormat="1" ht="46.5" customHeight="1" hidden="1">
      <c r="A293" s="7" t="s">
        <v>236</v>
      </c>
      <c r="B293" s="8" t="s">
        <v>228</v>
      </c>
      <c r="C293" s="8" t="s">
        <v>172</v>
      </c>
      <c r="D293" s="34" t="s">
        <v>163</v>
      </c>
      <c r="E293" s="46" t="s">
        <v>237</v>
      </c>
      <c r="F293" s="49"/>
      <c r="G293" s="49"/>
      <c r="H293" s="49"/>
      <c r="I293" s="49"/>
      <c r="J293" s="49"/>
      <c r="K293" s="49"/>
      <c r="L293" s="49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59"/>
    </row>
    <row r="294" spans="1:25" ht="12.75" customHeight="1" hidden="1">
      <c r="A294" s="15"/>
      <c r="B294" s="17"/>
      <c r="C294" s="17"/>
      <c r="D294" s="44"/>
      <c r="E294" s="45" t="s">
        <v>168</v>
      </c>
      <c r="F294" s="44"/>
      <c r="G294" s="44"/>
      <c r="H294" s="44"/>
      <c r="I294" s="44"/>
      <c r="J294" s="44"/>
      <c r="K294" s="44"/>
      <c r="L294" s="44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60"/>
    </row>
    <row r="295" spans="1:25" ht="12.75" customHeight="1" hidden="1">
      <c r="A295" s="29" t="s">
        <v>238</v>
      </c>
      <c r="B295" s="30" t="s">
        <v>228</v>
      </c>
      <c r="C295" s="30" t="s">
        <v>172</v>
      </c>
      <c r="D295" s="30" t="s">
        <v>166</v>
      </c>
      <c r="E295" s="45" t="s">
        <v>239</v>
      </c>
      <c r="F295" s="44"/>
      <c r="G295" s="44"/>
      <c r="H295" s="44"/>
      <c r="I295" s="44"/>
      <c r="J295" s="44"/>
      <c r="K295" s="44"/>
      <c r="L295" s="44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60"/>
    </row>
    <row r="296" spans="1:25" ht="12.75" customHeight="1" hidden="1">
      <c r="A296" s="15"/>
      <c r="B296" s="17"/>
      <c r="C296" s="17"/>
      <c r="D296" s="44"/>
      <c r="E296" s="45" t="s">
        <v>5</v>
      </c>
      <c r="F296" s="44"/>
      <c r="G296" s="44"/>
      <c r="H296" s="44"/>
      <c r="I296" s="44"/>
      <c r="J296" s="44"/>
      <c r="K296" s="44"/>
      <c r="L296" s="44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60"/>
    </row>
    <row r="297" spans="1:25" s="5" customFormat="1" ht="46.5" customHeight="1" hidden="1">
      <c r="A297" s="7"/>
      <c r="B297" s="8"/>
      <c r="C297" s="8"/>
      <c r="D297" s="34"/>
      <c r="E297" s="46" t="s">
        <v>624</v>
      </c>
      <c r="F297" s="49"/>
      <c r="G297" s="49"/>
      <c r="H297" s="49"/>
      <c r="I297" s="49"/>
      <c r="J297" s="49"/>
      <c r="K297" s="49"/>
      <c r="L297" s="49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59"/>
    </row>
    <row r="298" spans="1:25" ht="12.75" customHeight="1" hidden="1">
      <c r="A298" s="15"/>
      <c r="B298" s="17"/>
      <c r="C298" s="17"/>
      <c r="D298" s="44"/>
      <c r="E298" s="45" t="s">
        <v>361</v>
      </c>
      <c r="F298" s="30" t="s">
        <v>360</v>
      </c>
      <c r="G298" s="30"/>
      <c r="H298" s="30"/>
      <c r="I298" s="30"/>
      <c r="J298" s="30"/>
      <c r="K298" s="30"/>
      <c r="L298" s="3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60"/>
    </row>
    <row r="299" spans="1:25" s="5" customFormat="1" ht="46.5" customHeight="1">
      <c r="A299" s="7" t="s">
        <v>240</v>
      </c>
      <c r="B299" s="8" t="s">
        <v>228</v>
      </c>
      <c r="C299" s="8" t="s">
        <v>183</v>
      </c>
      <c r="D299" s="34" t="s">
        <v>163</v>
      </c>
      <c r="E299" s="46" t="s">
        <v>241</v>
      </c>
      <c r="F299" s="49"/>
      <c r="G299" s="49">
        <f>G301</f>
        <v>27312822.2</v>
      </c>
      <c r="H299" s="49">
        <f>H301</f>
        <v>27312822.2</v>
      </c>
      <c r="I299" s="49">
        <f>I301</f>
        <v>0</v>
      </c>
      <c r="J299" s="49"/>
      <c r="K299" s="49"/>
      <c r="L299" s="49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59"/>
    </row>
    <row r="300" spans="1:25" ht="12.75" customHeight="1">
      <c r="A300" s="15"/>
      <c r="B300" s="17"/>
      <c r="C300" s="17"/>
      <c r="D300" s="44"/>
      <c r="E300" s="45" t="s">
        <v>168</v>
      </c>
      <c r="F300" s="44"/>
      <c r="G300" s="44"/>
      <c r="H300" s="44"/>
      <c r="I300" s="44"/>
      <c r="J300" s="44"/>
      <c r="K300" s="44"/>
      <c r="L300" s="44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60"/>
    </row>
    <row r="301" spans="1:25" ht="12.75" customHeight="1">
      <c r="A301" s="29" t="s">
        <v>242</v>
      </c>
      <c r="B301" s="30" t="s">
        <v>228</v>
      </c>
      <c r="C301" s="30" t="s">
        <v>183</v>
      </c>
      <c r="D301" s="30" t="s">
        <v>166</v>
      </c>
      <c r="E301" s="45" t="s">
        <v>241</v>
      </c>
      <c r="F301" s="44"/>
      <c r="G301" s="44">
        <f>H301+I301</f>
        <v>27312822.2</v>
      </c>
      <c r="H301" s="44">
        <v>27312822.2</v>
      </c>
      <c r="I301" s="44">
        <v>0</v>
      </c>
      <c r="J301" s="44"/>
      <c r="K301" s="44"/>
      <c r="L301" s="44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60"/>
    </row>
    <row r="302" spans="1:25" ht="12.75" customHeight="1">
      <c r="A302" s="15"/>
      <c r="B302" s="17"/>
      <c r="C302" s="17"/>
      <c r="D302" s="44"/>
      <c r="E302" s="45" t="s">
        <v>5</v>
      </c>
      <c r="F302" s="44"/>
      <c r="G302" s="44"/>
      <c r="H302" s="44"/>
      <c r="I302" s="44"/>
      <c r="J302" s="44"/>
      <c r="K302" s="44"/>
      <c r="L302" s="44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60"/>
    </row>
    <row r="303" spans="1:25" s="5" customFormat="1" ht="46.5" customHeight="1" hidden="1">
      <c r="A303" s="7"/>
      <c r="B303" s="8"/>
      <c r="C303" s="8"/>
      <c r="D303" s="34"/>
      <c r="E303" s="46" t="s">
        <v>625</v>
      </c>
      <c r="F303" s="49"/>
      <c r="G303" s="49"/>
      <c r="H303" s="49"/>
      <c r="I303" s="49"/>
      <c r="J303" s="49"/>
      <c r="K303" s="49"/>
      <c r="L303" s="49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59"/>
    </row>
    <row r="304" spans="1:25" ht="12.75" customHeight="1" hidden="1">
      <c r="A304" s="15"/>
      <c r="B304" s="17"/>
      <c r="C304" s="17"/>
      <c r="D304" s="44"/>
      <c r="E304" s="45" t="s">
        <v>424</v>
      </c>
      <c r="F304" s="30" t="s">
        <v>425</v>
      </c>
      <c r="G304" s="30"/>
      <c r="H304" s="30"/>
      <c r="I304" s="30"/>
      <c r="J304" s="30"/>
      <c r="K304" s="30"/>
      <c r="L304" s="3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60"/>
    </row>
    <row r="305" spans="1:25" ht="12.75" customHeight="1" hidden="1">
      <c r="A305" s="15"/>
      <c r="B305" s="17"/>
      <c r="C305" s="17"/>
      <c r="D305" s="44"/>
      <c r="E305" s="45" t="s">
        <v>495</v>
      </c>
      <c r="F305" s="30" t="s">
        <v>494</v>
      </c>
      <c r="G305" s="30"/>
      <c r="H305" s="30"/>
      <c r="I305" s="30"/>
      <c r="J305" s="30"/>
      <c r="K305" s="30"/>
      <c r="L305" s="3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60"/>
    </row>
    <row r="306" spans="1:25" s="5" customFormat="1" ht="46.5" customHeight="1" hidden="1">
      <c r="A306" s="7"/>
      <c r="B306" s="8"/>
      <c r="C306" s="8"/>
      <c r="D306" s="34"/>
      <c r="E306" s="46" t="s">
        <v>626</v>
      </c>
      <c r="F306" s="49"/>
      <c r="G306" s="49"/>
      <c r="H306" s="49"/>
      <c r="I306" s="49"/>
      <c r="J306" s="49"/>
      <c r="K306" s="49"/>
      <c r="L306" s="49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59"/>
    </row>
    <row r="307" spans="1:25" ht="12.75" customHeight="1" hidden="1">
      <c r="A307" s="15"/>
      <c r="B307" s="17"/>
      <c r="C307" s="17"/>
      <c r="D307" s="44"/>
      <c r="E307" s="45" t="s">
        <v>361</v>
      </c>
      <c r="F307" s="30" t="s">
        <v>360</v>
      </c>
      <c r="G307" s="30"/>
      <c r="H307" s="30"/>
      <c r="I307" s="30"/>
      <c r="J307" s="30"/>
      <c r="K307" s="30"/>
      <c r="L307" s="3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60"/>
    </row>
    <row r="308" spans="1:25" s="5" customFormat="1" ht="46.5" customHeight="1" hidden="1">
      <c r="A308" s="7"/>
      <c r="B308" s="8"/>
      <c r="C308" s="8"/>
      <c r="D308" s="34"/>
      <c r="E308" s="46" t="s">
        <v>627</v>
      </c>
      <c r="F308" s="49"/>
      <c r="G308" s="49"/>
      <c r="H308" s="49"/>
      <c r="I308" s="49"/>
      <c r="J308" s="49"/>
      <c r="K308" s="49"/>
      <c r="L308" s="49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59"/>
    </row>
    <row r="309" spans="1:25" ht="12.75" customHeight="1">
      <c r="A309" s="15"/>
      <c r="B309" s="17"/>
      <c r="C309" s="17"/>
      <c r="D309" s="44"/>
      <c r="E309" s="45" t="s">
        <v>361</v>
      </c>
      <c r="F309" s="30" t="s">
        <v>360</v>
      </c>
      <c r="G309" s="30"/>
      <c r="H309" s="30"/>
      <c r="I309" s="30"/>
      <c r="J309" s="30"/>
      <c r="K309" s="30"/>
      <c r="L309" s="3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60"/>
    </row>
    <row r="310" spans="1:25" ht="12.75" customHeight="1" hidden="1">
      <c r="A310" s="15"/>
      <c r="B310" s="17"/>
      <c r="C310" s="17"/>
      <c r="D310" s="44"/>
      <c r="E310" s="45" t="s">
        <v>489</v>
      </c>
      <c r="F310" s="30" t="s">
        <v>488</v>
      </c>
      <c r="G310" s="30"/>
      <c r="H310" s="30"/>
      <c r="I310" s="30"/>
      <c r="J310" s="30"/>
      <c r="K310" s="30"/>
      <c r="L310" s="3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60"/>
    </row>
    <row r="311" spans="1:25" s="5" customFormat="1" ht="46.5" customHeight="1" hidden="1">
      <c r="A311" s="7"/>
      <c r="B311" s="8"/>
      <c r="C311" s="8"/>
      <c r="D311" s="34"/>
      <c r="E311" s="46" t="s">
        <v>628</v>
      </c>
      <c r="F311" s="49"/>
      <c r="G311" s="49"/>
      <c r="H311" s="49"/>
      <c r="I311" s="49"/>
      <c r="J311" s="49"/>
      <c r="K311" s="49"/>
      <c r="L311" s="49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59"/>
    </row>
    <row r="312" spans="1:25" ht="12.75" customHeight="1" hidden="1">
      <c r="A312" s="15"/>
      <c r="B312" s="17"/>
      <c r="C312" s="17"/>
      <c r="D312" s="44"/>
      <c r="E312" s="45" t="s">
        <v>424</v>
      </c>
      <c r="F312" s="30" t="s">
        <v>425</v>
      </c>
      <c r="G312" s="30"/>
      <c r="H312" s="30"/>
      <c r="I312" s="30"/>
      <c r="J312" s="30"/>
      <c r="K312" s="30"/>
      <c r="L312" s="3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60"/>
    </row>
    <row r="313" spans="1:25" s="5" customFormat="1" ht="60.75" customHeight="1" hidden="1">
      <c r="A313" s="7"/>
      <c r="B313" s="8"/>
      <c r="C313" s="8"/>
      <c r="D313" s="34"/>
      <c r="E313" s="46" t="s">
        <v>629</v>
      </c>
      <c r="F313" s="49"/>
      <c r="G313" s="49"/>
      <c r="H313" s="49"/>
      <c r="I313" s="49"/>
      <c r="J313" s="49"/>
      <c r="K313" s="49"/>
      <c r="L313" s="49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59"/>
    </row>
    <row r="314" spans="1:25" ht="12.75" customHeight="1" hidden="1">
      <c r="A314" s="15"/>
      <c r="B314" s="17"/>
      <c r="C314" s="17"/>
      <c r="D314" s="44"/>
      <c r="E314" s="45" t="s">
        <v>473</v>
      </c>
      <c r="F314" s="30" t="s">
        <v>474</v>
      </c>
      <c r="G314" s="30"/>
      <c r="H314" s="30"/>
      <c r="I314" s="30"/>
      <c r="J314" s="30"/>
      <c r="K314" s="30"/>
      <c r="L314" s="3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60"/>
    </row>
    <row r="315" spans="1:25" s="5" customFormat="1" ht="60" customHeight="1" hidden="1">
      <c r="A315" s="7"/>
      <c r="B315" s="8"/>
      <c r="C315" s="8"/>
      <c r="D315" s="34"/>
      <c r="E315" s="46" t="s">
        <v>630</v>
      </c>
      <c r="F315" s="49"/>
      <c r="G315" s="49"/>
      <c r="H315" s="49"/>
      <c r="I315" s="49"/>
      <c r="J315" s="49"/>
      <c r="K315" s="49"/>
      <c r="L315" s="49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59"/>
    </row>
    <row r="316" spans="1:25" ht="12.75" customHeight="1" hidden="1">
      <c r="A316" s="15"/>
      <c r="B316" s="17"/>
      <c r="C316" s="17"/>
      <c r="D316" s="44"/>
      <c r="E316" s="45" t="s">
        <v>473</v>
      </c>
      <c r="F316" s="30" t="s">
        <v>474</v>
      </c>
      <c r="G316" s="30"/>
      <c r="H316" s="30"/>
      <c r="I316" s="30"/>
      <c r="J316" s="30"/>
      <c r="K316" s="30"/>
      <c r="L316" s="3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60"/>
    </row>
    <row r="317" spans="1:25" s="5" customFormat="1" ht="46.5" customHeight="1" hidden="1">
      <c r="A317" s="7"/>
      <c r="B317" s="8"/>
      <c r="C317" s="8"/>
      <c r="D317" s="34"/>
      <c r="E317" s="46" t="s">
        <v>631</v>
      </c>
      <c r="F317" s="49"/>
      <c r="G317" s="49"/>
      <c r="H317" s="49"/>
      <c r="I317" s="49"/>
      <c r="J317" s="49"/>
      <c r="K317" s="49"/>
      <c r="L317" s="49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59"/>
    </row>
    <row r="318" spans="1:25" ht="12.75" customHeight="1" hidden="1">
      <c r="A318" s="15"/>
      <c r="B318" s="17"/>
      <c r="C318" s="17"/>
      <c r="D318" s="44"/>
      <c r="E318" s="45" t="s">
        <v>489</v>
      </c>
      <c r="F318" s="30" t="s">
        <v>488</v>
      </c>
      <c r="G318" s="30"/>
      <c r="H318" s="30"/>
      <c r="I318" s="30"/>
      <c r="J318" s="30"/>
      <c r="K318" s="30"/>
      <c r="L318" s="3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60"/>
    </row>
    <row r="319" spans="1:25" ht="12.75" customHeight="1" hidden="1">
      <c r="A319" s="15"/>
      <c r="B319" s="17"/>
      <c r="C319" s="17"/>
      <c r="D319" s="44"/>
      <c r="E319" s="45" t="s">
        <v>491</v>
      </c>
      <c r="F319" s="30" t="s">
        <v>490</v>
      </c>
      <c r="G319" s="30"/>
      <c r="H319" s="30"/>
      <c r="I319" s="30"/>
      <c r="J319" s="30"/>
      <c r="K319" s="30"/>
      <c r="L319" s="3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60"/>
    </row>
    <row r="320" spans="1:25" s="5" customFormat="1" ht="26.25" customHeight="1">
      <c r="A320" s="7" t="s">
        <v>243</v>
      </c>
      <c r="B320" s="8" t="s">
        <v>244</v>
      </c>
      <c r="C320" s="8" t="s">
        <v>163</v>
      </c>
      <c r="D320" s="34" t="s">
        <v>163</v>
      </c>
      <c r="E320" s="46" t="s">
        <v>245</v>
      </c>
      <c r="F320" s="49"/>
      <c r="G320" s="49">
        <f>G322+G331+G334</f>
        <v>306937895.4</v>
      </c>
      <c r="H320" s="49">
        <f>H322+H331+H334</f>
        <v>97009586.3</v>
      </c>
      <c r="I320" s="49">
        <f>I322+I331+I334</f>
        <v>209928309.1</v>
      </c>
      <c r="J320" s="49"/>
      <c r="K320" s="49"/>
      <c r="L320" s="49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59"/>
    </row>
    <row r="321" spans="1:25" ht="12.75" customHeight="1">
      <c r="A321" s="15"/>
      <c r="B321" s="17"/>
      <c r="C321" s="17"/>
      <c r="D321" s="44"/>
      <c r="E321" s="45" t="s">
        <v>5</v>
      </c>
      <c r="F321" s="44"/>
      <c r="G321" s="278"/>
      <c r="H321" s="278"/>
      <c r="I321" s="278"/>
      <c r="J321" s="44"/>
      <c r="K321" s="44"/>
      <c r="L321" s="44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60"/>
    </row>
    <row r="322" spans="1:25" s="5" customFormat="1" ht="14.25" customHeight="1">
      <c r="A322" s="7" t="s">
        <v>246</v>
      </c>
      <c r="B322" s="8" t="s">
        <v>244</v>
      </c>
      <c r="C322" s="8" t="s">
        <v>166</v>
      </c>
      <c r="D322" s="34" t="s">
        <v>163</v>
      </c>
      <c r="E322" s="46" t="s">
        <v>247</v>
      </c>
      <c r="F322" s="49"/>
      <c r="G322" s="49">
        <f>G324</f>
        <v>39196398</v>
      </c>
      <c r="H322" s="49">
        <f>H324</f>
        <v>19764599</v>
      </c>
      <c r="I322" s="49">
        <f>I324</f>
        <v>19431799</v>
      </c>
      <c r="J322" s="49"/>
      <c r="K322" s="49"/>
      <c r="L322" s="49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59"/>
    </row>
    <row r="323" spans="1:25" ht="12.75" customHeight="1">
      <c r="A323" s="15"/>
      <c r="B323" s="17"/>
      <c r="C323" s="17"/>
      <c r="D323" s="44"/>
      <c r="E323" s="45" t="s">
        <v>168</v>
      </c>
      <c r="F323" s="44"/>
      <c r="G323" s="44"/>
      <c r="H323" s="44"/>
      <c r="I323" s="44"/>
      <c r="J323" s="44"/>
      <c r="K323" s="44"/>
      <c r="L323" s="44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60"/>
    </row>
    <row r="324" spans="1:25" ht="12.75" customHeight="1">
      <c r="A324" s="29" t="s">
        <v>248</v>
      </c>
      <c r="B324" s="30" t="s">
        <v>244</v>
      </c>
      <c r="C324" s="30" t="s">
        <v>166</v>
      </c>
      <c r="D324" s="30" t="s">
        <v>166</v>
      </c>
      <c r="E324" s="45" t="s">
        <v>247</v>
      </c>
      <c r="F324" s="44"/>
      <c r="G324" s="44">
        <f>H324+I324</f>
        <v>39196398</v>
      </c>
      <c r="H324" s="44">
        <v>19764599</v>
      </c>
      <c r="I324" s="44">
        <v>19431799</v>
      </c>
      <c r="J324" s="44"/>
      <c r="K324" s="44"/>
      <c r="L324" s="44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60"/>
    </row>
    <row r="325" spans="1:25" ht="12.75" customHeight="1">
      <c r="A325" s="15"/>
      <c r="B325" s="17"/>
      <c r="C325" s="17"/>
      <c r="D325" s="44"/>
      <c r="E325" s="45" t="s">
        <v>5</v>
      </c>
      <c r="F325" s="44"/>
      <c r="G325" s="44"/>
      <c r="H325" s="44"/>
      <c r="I325" s="44"/>
      <c r="J325" s="44"/>
      <c r="K325" s="44"/>
      <c r="L325" s="44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60"/>
    </row>
    <row r="326" spans="1:25" s="5" customFormat="1" ht="16.5" customHeight="1">
      <c r="A326" s="7"/>
      <c r="B326" s="8"/>
      <c r="C326" s="8"/>
      <c r="D326" s="34"/>
      <c r="E326" s="46" t="s">
        <v>632</v>
      </c>
      <c r="F326" s="49"/>
      <c r="G326" s="49"/>
      <c r="H326" s="49"/>
      <c r="I326" s="49"/>
      <c r="J326" s="49"/>
      <c r="K326" s="49"/>
      <c r="L326" s="49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59"/>
    </row>
    <row r="327" spans="1:25" ht="12.75" customHeight="1">
      <c r="A327" s="15"/>
      <c r="B327" s="17"/>
      <c r="C327" s="17"/>
      <c r="D327" s="44"/>
      <c r="E327" s="45" t="s">
        <v>389</v>
      </c>
      <c r="F327" s="30" t="s">
        <v>390</v>
      </c>
      <c r="G327" s="30"/>
      <c r="H327" s="30"/>
      <c r="I327" s="30"/>
      <c r="J327" s="30"/>
      <c r="K327" s="30"/>
      <c r="L327" s="3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60"/>
    </row>
    <row r="328" spans="1:25" ht="12.75" customHeight="1">
      <c r="A328" s="15"/>
      <c r="B328" s="17"/>
      <c r="C328" s="17"/>
      <c r="D328" s="44"/>
      <c r="E328" s="45" t="s">
        <v>473</v>
      </c>
      <c r="F328" s="30" t="s">
        <v>474</v>
      </c>
      <c r="G328" s="30"/>
      <c r="H328" s="30"/>
      <c r="I328" s="30"/>
      <c r="J328" s="30"/>
      <c r="K328" s="30"/>
      <c r="L328" s="3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60"/>
    </row>
    <row r="329" spans="1:25" s="5" customFormat="1" ht="46.5" customHeight="1">
      <c r="A329" s="7"/>
      <c r="B329" s="8"/>
      <c r="C329" s="8"/>
      <c r="D329" s="34"/>
      <c r="E329" s="46" t="s">
        <v>633</v>
      </c>
      <c r="F329" s="49"/>
      <c r="G329" s="49"/>
      <c r="H329" s="49"/>
      <c r="I329" s="49"/>
      <c r="J329" s="49"/>
      <c r="K329" s="49"/>
      <c r="L329" s="4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59"/>
    </row>
    <row r="330" spans="1:25" ht="12.75" customHeight="1">
      <c r="A330" s="15"/>
      <c r="B330" s="17"/>
      <c r="C330" s="17"/>
      <c r="D330" s="44"/>
      <c r="E330" s="45" t="s">
        <v>367</v>
      </c>
      <c r="F330" s="30" t="s">
        <v>366</v>
      </c>
      <c r="G330" s="30"/>
      <c r="H330" s="30"/>
      <c r="I330" s="30"/>
      <c r="J330" s="30"/>
      <c r="K330" s="30"/>
      <c r="L330" s="3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60"/>
    </row>
    <row r="331" spans="1:25" ht="12.75" customHeight="1">
      <c r="A331" s="15">
        <v>2630</v>
      </c>
      <c r="B331" s="282" t="s">
        <v>244</v>
      </c>
      <c r="C331" s="282" t="s">
        <v>172</v>
      </c>
      <c r="D331" s="282" t="s">
        <v>163</v>
      </c>
      <c r="E331" s="283" t="s">
        <v>771</v>
      </c>
      <c r="F331" s="30"/>
      <c r="G331" s="284">
        <f>G333</f>
        <v>31872118.8</v>
      </c>
      <c r="H331" s="284">
        <f>H333</f>
        <v>15135193.8</v>
      </c>
      <c r="I331" s="284">
        <f>I333</f>
        <v>16736925</v>
      </c>
      <c r="J331" s="30"/>
      <c r="K331" s="30"/>
      <c r="L331" s="3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60"/>
    </row>
    <row r="332" spans="1:25" ht="12.75" customHeight="1">
      <c r="A332" s="15"/>
      <c r="B332" s="282"/>
      <c r="C332" s="282"/>
      <c r="D332" s="282"/>
      <c r="E332" s="272" t="s">
        <v>772</v>
      </c>
      <c r="F332" s="30"/>
      <c r="G332" s="30"/>
      <c r="H332" s="30"/>
      <c r="I332" s="30"/>
      <c r="J332" s="30"/>
      <c r="K332" s="30"/>
      <c r="L332" s="3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60"/>
    </row>
    <row r="333" spans="1:25" ht="12.75" customHeight="1">
      <c r="A333" s="15">
        <v>2631</v>
      </c>
      <c r="B333" s="282" t="s">
        <v>244</v>
      </c>
      <c r="C333" s="282" t="s">
        <v>172</v>
      </c>
      <c r="D333" s="282" t="s">
        <v>166</v>
      </c>
      <c r="E333" s="272" t="s">
        <v>771</v>
      </c>
      <c r="F333" s="30"/>
      <c r="G333" s="30">
        <f>H333+I333</f>
        <v>31872118.8</v>
      </c>
      <c r="H333" s="30">
        <v>15135193.8</v>
      </c>
      <c r="I333" s="30">
        <v>16736925</v>
      </c>
      <c r="J333" s="30"/>
      <c r="K333" s="30"/>
      <c r="L333" s="3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60"/>
    </row>
    <row r="334" spans="1:25" s="5" customFormat="1" ht="15" customHeight="1">
      <c r="A334" s="7" t="s">
        <v>249</v>
      </c>
      <c r="B334" s="8" t="s">
        <v>244</v>
      </c>
      <c r="C334" s="8" t="s">
        <v>206</v>
      </c>
      <c r="D334" s="34" t="s">
        <v>163</v>
      </c>
      <c r="E334" s="46" t="s">
        <v>250</v>
      </c>
      <c r="F334" s="49"/>
      <c r="G334" s="276">
        <f>G336</f>
        <v>235869378.6</v>
      </c>
      <c r="H334" s="276">
        <f>H336</f>
        <v>62109793.5</v>
      </c>
      <c r="I334" s="276">
        <f>I336</f>
        <v>173759585.1</v>
      </c>
      <c r="J334" s="49"/>
      <c r="K334" s="49"/>
      <c r="L334" s="4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59"/>
    </row>
    <row r="335" spans="1:25" ht="12.75" customHeight="1">
      <c r="A335" s="15"/>
      <c r="B335" s="17"/>
      <c r="C335" s="17"/>
      <c r="D335" s="44"/>
      <c r="E335" s="45" t="s">
        <v>168</v>
      </c>
      <c r="F335" s="44"/>
      <c r="G335" s="44"/>
      <c r="H335" s="44"/>
      <c r="I335" s="44"/>
      <c r="J335" s="44"/>
      <c r="K335" s="44"/>
      <c r="L335" s="44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60"/>
    </row>
    <row r="336" spans="1:25" ht="12.75" customHeight="1">
      <c r="A336" s="29" t="s">
        <v>251</v>
      </c>
      <c r="B336" s="30" t="s">
        <v>244</v>
      </c>
      <c r="C336" s="30" t="s">
        <v>206</v>
      </c>
      <c r="D336" s="30" t="s">
        <v>166</v>
      </c>
      <c r="E336" s="45" t="s">
        <v>250</v>
      </c>
      <c r="F336" s="44"/>
      <c r="G336" s="44">
        <f>H336+I336</f>
        <v>235869378.6</v>
      </c>
      <c r="H336" s="44">
        <v>62109793.5</v>
      </c>
      <c r="I336" s="44">
        <v>173759585.1</v>
      </c>
      <c r="J336" s="44"/>
      <c r="K336" s="44"/>
      <c r="L336" s="44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60"/>
    </row>
    <row r="337" spans="1:25" ht="12.75" customHeight="1">
      <c r="A337" s="15"/>
      <c r="B337" s="17"/>
      <c r="C337" s="17"/>
      <c r="D337" s="44"/>
      <c r="E337" s="45" t="s">
        <v>5</v>
      </c>
      <c r="F337" s="44"/>
      <c r="G337" s="44"/>
      <c r="H337" s="44"/>
      <c r="I337" s="44"/>
      <c r="J337" s="44"/>
      <c r="K337" s="44"/>
      <c r="L337" s="44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60"/>
    </row>
    <row r="338" spans="1:25" s="5" customFormat="1" ht="24.75" customHeight="1">
      <c r="A338" s="7"/>
      <c r="B338" s="8"/>
      <c r="C338" s="8"/>
      <c r="D338" s="34"/>
      <c r="E338" s="46" t="s">
        <v>634</v>
      </c>
      <c r="F338" s="49"/>
      <c r="G338" s="49"/>
      <c r="H338" s="49"/>
      <c r="I338" s="49"/>
      <c r="J338" s="49"/>
      <c r="K338" s="49"/>
      <c r="L338" s="49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59"/>
    </row>
    <row r="339" spans="1:25" ht="12.75" customHeight="1">
      <c r="A339" s="15"/>
      <c r="B339" s="17"/>
      <c r="C339" s="17"/>
      <c r="D339" s="44"/>
      <c r="E339" s="45" t="s">
        <v>398</v>
      </c>
      <c r="F339" s="30" t="s">
        <v>397</v>
      </c>
      <c r="G339" s="30"/>
      <c r="H339" s="30"/>
      <c r="I339" s="30"/>
      <c r="J339" s="30"/>
      <c r="K339" s="30"/>
      <c r="L339" s="3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60"/>
    </row>
    <row r="340" spans="1:25" ht="12.75" customHeight="1">
      <c r="A340" s="15"/>
      <c r="B340" s="17"/>
      <c r="C340" s="17"/>
      <c r="D340" s="44"/>
      <c r="E340" s="45" t="s">
        <v>489</v>
      </c>
      <c r="F340" s="30" t="s">
        <v>488</v>
      </c>
      <c r="G340" s="30"/>
      <c r="H340" s="30"/>
      <c r="I340" s="30"/>
      <c r="J340" s="30"/>
      <c r="K340" s="30"/>
      <c r="L340" s="3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60"/>
    </row>
    <row r="341" spans="1:25" s="5" customFormat="1" ht="46.5" customHeight="1" hidden="1">
      <c r="A341" s="7"/>
      <c r="B341" s="8"/>
      <c r="C341" s="8"/>
      <c r="D341" s="34"/>
      <c r="E341" s="46" t="s">
        <v>635</v>
      </c>
      <c r="F341" s="49"/>
      <c r="G341" s="49"/>
      <c r="H341" s="49"/>
      <c r="I341" s="49"/>
      <c r="J341" s="49"/>
      <c r="K341" s="49"/>
      <c r="L341" s="4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59"/>
    </row>
    <row r="342" spans="1:25" ht="12.75" customHeight="1" hidden="1">
      <c r="A342" s="15"/>
      <c r="B342" s="17"/>
      <c r="C342" s="17"/>
      <c r="D342" s="44"/>
      <c r="E342" s="45" t="s">
        <v>424</v>
      </c>
      <c r="F342" s="30" t="s">
        <v>425</v>
      </c>
      <c r="G342" s="30"/>
      <c r="H342" s="30"/>
      <c r="I342" s="30"/>
      <c r="J342" s="30"/>
      <c r="K342" s="30"/>
      <c r="L342" s="3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60"/>
    </row>
    <row r="343" spans="1:25" s="5" customFormat="1" ht="46.5" customHeight="1" hidden="1">
      <c r="A343" s="7"/>
      <c r="B343" s="8"/>
      <c r="C343" s="8"/>
      <c r="D343" s="34"/>
      <c r="E343" s="46" t="s">
        <v>636</v>
      </c>
      <c r="F343" s="49"/>
      <c r="G343" s="49"/>
      <c r="H343" s="49"/>
      <c r="I343" s="49"/>
      <c r="J343" s="49"/>
      <c r="K343" s="49"/>
      <c r="L343" s="4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59"/>
    </row>
    <row r="344" spans="1:25" ht="12.75" customHeight="1" hidden="1">
      <c r="A344" s="15"/>
      <c r="B344" s="17"/>
      <c r="C344" s="17"/>
      <c r="D344" s="44"/>
      <c r="E344" s="45" t="s">
        <v>473</v>
      </c>
      <c r="F344" s="30" t="s">
        <v>474</v>
      </c>
      <c r="G344" s="30"/>
      <c r="H344" s="30"/>
      <c r="I344" s="30"/>
      <c r="J344" s="30"/>
      <c r="K344" s="30"/>
      <c r="L344" s="3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60"/>
    </row>
    <row r="345" spans="1:25" s="5" customFormat="1" ht="57" customHeight="1" hidden="1">
      <c r="A345" s="7"/>
      <c r="B345" s="8"/>
      <c r="C345" s="8"/>
      <c r="D345" s="34"/>
      <c r="E345" s="46" t="s">
        <v>637</v>
      </c>
      <c r="F345" s="49"/>
      <c r="G345" s="49"/>
      <c r="H345" s="49"/>
      <c r="I345" s="49"/>
      <c r="J345" s="49"/>
      <c r="K345" s="49"/>
      <c r="L345" s="4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59"/>
    </row>
    <row r="346" spans="1:25" ht="12.75" customHeight="1" hidden="1">
      <c r="A346" s="15"/>
      <c r="B346" s="17"/>
      <c r="C346" s="17"/>
      <c r="D346" s="44"/>
      <c r="E346" s="45" t="s">
        <v>473</v>
      </c>
      <c r="F346" s="30" t="s">
        <v>474</v>
      </c>
      <c r="G346" s="30"/>
      <c r="H346" s="30"/>
      <c r="I346" s="30"/>
      <c r="J346" s="30"/>
      <c r="K346" s="30"/>
      <c r="L346" s="3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60"/>
    </row>
    <row r="347" spans="1:25" s="5" customFormat="1" ht="72" customHeight="1" hidden="1">
      <c r="A347" s="7"/>
      <c r="B347" s="8"/>
      <c r="C347" s="8"/>
      <c r="D347" s="34"/>
      <c r="E347" s="46" t="s">
        <v>638</v>
      </c>
      <c r="F347" s="49"/>
      <c r="G347" s="49"/>
      <c r="H347" s="49"/>
      <c r="I347" s="49"/>
      <c r="J347" s="49"/>
      <c r="K347" s="49"/>
      <c r="L347" s="4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59"/>
    </row>
    <row r="348" spans="1:25" ht="12.75" customHeight="1" hidden="1">
      <c r="A348" s="15"/>
      <c r="B348" s="17"/>
      <c r="C348" s="17"/>
      <c r="D348" s="44"/>
      <c r="E348" s="45" t="s">
        <v>473</v>
      </c>
      <c r="F348" s="30" t="s">
        <v>474</v>
      </c>
      <c r="G348" s="30"/>
      <c r="H348" s="30"/>
      <c r="I348" s="30"/>
      <c r="J348" s="30"/>
      <c r="K348" s="30"/>
      <c r="L348" s="3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60"/>
    </row>
    <row r="349" spans="1:25" s="5" customFormat="1" ht="46.5" customHeight="1" hidden="1">
      <c r="A349" s="7"/>
      <c r="B349" s="8"/>
      <c r="C349" s="8"/>
      <c r="D349" s="34"/>
      <c r="E349" s="46" t="s">
        <v>639</v>
      </c>
      <c r="F349" s="49"/>
      <c r="G349" s="49"/>
      <c r="H349" s="49"/>
      <c r="I349" s="49"/>
      <c r="J349" s="49"/>
      <c r="K349" s="49"/>
      <c r="L349" s="4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59"/>
    </row>
    <row r="350" spans="1:25" ht="12.75" customHeight="1" hidden="1">
      <c r="A350" s="15"/>
      <c r="B350" s="17"/>
      <c r="C350" s="17"/>
      <c r="D350" s="44"/>
      <c r="E350" s="45" t="s">
        <v>491</v>
      </c>
      <c r="F350" s="30" t="s">
        <v>490</v>
      </c>
      <c r="G350" s="30"/>
      <c r="H350" s="30"/>
      <c r="I350" s="30"/>
      <c r="J350" s="30"/>
      <c r="K350" s="30"/>
      <c r="L350" s="3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60"/>
    </row>
    <row r="351" spans="1:25" s="5" customFormat="1" ht="46.5" customHeight="1" hidden="1">
      <c r="A351" s="7" t="s">
        <v>252</v>
      </c>
      <c r="B351" s="8" t="s">
        <v>244</v>
      </c>
      <c r="C351" s="8" t="s">
        <v>179</v>
      </c>
      <c r="D351" s="34" t="s">
        <v>163</v>
      </c>
      <c r="E351" s="46" t="s">
        <v>253</v>
      </c>
      <c r="F351" s="49"/>
      <c r="G351" s="49"/>
      <c r="H351" s="49"/>
      <c r="I351" s="49"/>
      <c r="J351" s="49"/>
      <c r="K351" s="49"/>
      <c r="L351" s="4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59"/>
    </row>
    <row r="352" spans="1:25" ht="12.75" customHeight="1" hidden="1">
      <c r="A352" s="15"/>
      <c r="B352" s="17"/>
      <c r="C352" s="17"/>
      <c r="D352" s="44"/>
      <c r="E352" s="45" t="s">
        <v>168</v>
      </c>
      <c r="F352" s="44"/>
      <c r="G352" s="44"/>
      <c r="H352" s="44"/>
      <c r="I352" s="44"/>
      <c r="J352" s="44"/>
      <c r="K352" s="44"/>
      <c r="L352" s="44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60"/>
    </row>
    <row r="353" spans="1:25" ht="12.75" customHeight="1" hidden="1">
      <c r="A353" s="29" t="s">
        <v>254</v>
      </c>
      <c r="B353" s="30" t="s">
        <v>244</v>
      </c>
      <c r="C353" s="30" t="s">
        <v>179</v>
      </c>
      <c r="D353" s="30" t="s">
        <v>166</v>
      </c>
      <c r="E353" s="45" t="s">
        <v>253</v>
      </c>
      <c r="F353" s="44"/>
      <c r="G353" s="44"/>
      <c r="H353" s="44"/>
      <c r="I353" s="44"/>
      <c r="J353" s="44"/>
      <c r="K353" s="44"/>
      <c r="L353" s="44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60"/>
    </row>
    <row r="354" spans="1:25" ht="12.75" customHeight="1" hidden="1">
      <c r="A354" s="15"/>
      <c r="B354" s="17"/>
      <c r="C354" s="17"/>
      <c r="D354" s="44"/>
      <c r="E354" s="45" t="s">
        <v>5</v>
      </c>
      <c r="F354" s="44"/>
      <c r="G354" s="44"/>
      <c r="H354" s="44"/>
      <c r="I354" s="44"/>
      <c r="J354" s="44"/>
      <c r="K354" s="44"/>
      <c r="L354" s="44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60"/>
    </row>
    <row r="355" spans="1:25" s="5" customFormat="1" ht="46.5" customHeight="1" hidden="1">
      <c r="A355" s="7"/>
      <c r="B355" s="8"/>
      <c r="C355" s="8"/>
      <c r="D355" s="34"/>
      <c r="E355" s="46" t="s">
        <v>640</v>
      </c>
      <c r="F355" s="49"/>
      <c r="G355" s="49"/>
      <c r="H355" s="49"/>
      <c r="I355" s="49"/>
      <c r="J355" s="49"/>
      <c r="K355" s="49"/>
      <c r="L355" s="4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59"/>
    </row>
    <row r="356" spans="1:25" ht="12.75" customHeight="1" hidden="1">
      <c r="A356" s="15"/>
      <c r="B356" s="17"/>
      <c r="C356" s="17"/>
      <c r="D356" s="44"/>
      <c r="E356" s="45" t="s">
        <v>506</v>
      </c>
      <c r="F356" s="30" t="s">
        <v>505</v>
      </c>
      <c r="G356" s="30"/>
      <c r="H356" s="30"/>
      <c r="I356" s="30"/>
      <c r="J356" s="30"/>
      <c r="K356" s="30"/>
      <c r="L356" s="3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60"/>
    </row>
    <row r="357" spans="1:25" s="5" customFormat="1" ht="46.5" customHeight="1" hidden="1">
      <c r="A357" s="7" t="s">
        <v>255</v>
      </c>
      <c r="B357" s="8" t="s">
        <v>244</v>
      </c>
      <c r="C357" s="8" t="s">
        <v>183</v>
      </c>
      <c r="D357" s="34" t="s">
        <v>163</v>
      </c>
      <c r="E357" s="46" t="s">
        <v>256</v>
      </c>
      <c r="F357" s="49"/>
      <c r="G357" s="49"/>
      <c r="H357" s="49"/>
      <c r="I357" s="49"/>
      <c r="J357" s="49"/>
      <c r="K357" s="49"/>
      <c r="L357" s="4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59"/>
    </row>
    <row r="358" spans="1:25" ht="12.75" customHeight="1" hidden="1">
      <c r="A358" s="15"/>
      <c r="B358" s="17"/>
      <c r="C358" s="17"/>
      <c r="D358" s="44"/>
      <c r="E358" s="45" t="s">
        <v>168</v>
      </c>
      <c r="F358" s="44"/>
      <c r="G358" s="44"/>
      <c r="H358" s="44"/>
      <c r="I358" s="44"/>
      <c r="J358" s="44"/>
      <c r="K358" s="44"/>
      <c r="L358" s="44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60"/>
    </row>
    <row r="359" spans="1:25" ht="12.75" customHeight="1" hidden="1">
      <c r="A359" s="29" t="s">
        <v>257</v>
      </c>
      <c r="B359" s="30" t="s">
        <v>244</v>
      </c>
      <c r="C359" s="30" t="s">
        <v>183</v>
      </c>
      <c r="D359" s="30" t="s">
        <v>166</v>
      </c>
      <c r="E359" s="45" t="s">
        <v>256</v>
      </c>
      <c r="F359" s="44"/>
      <c r="G359" s="44"/>
      <c r="H359" s="44"/>
      <c r="I359" s="44"/>
      <c r="J359" s="44"/>
      <c r="K359" s="44"/>
      <c r="L359" s="44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60"/>
    </row>
    <row r="360" spans="1:25" ht="12.75" customHeight="1" hidden="1">
      <c r="A360" s="15"/>
      <c r="B360" s="17"/>
      <c r="C360" s="17"/>
      <c r="D360" s="44"/>
      <c r="E360" s="45" t="s">
        <v>5</v>
      </c>
      <c r="F360" s="44"/>
      <c r="G360" s="44"/>
      <c r="H360" s="44"/>
      <c r="I360" s="44"/>
      <c r="J360" s="44"/>
      <c r="K360" s="44"/>
      <c r="L360" s="44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60"/>
    </row>
    <row r="361" spans="1:25" s="5" customFormat="1" ht="46.5" customHeight="1" hidden="1">
      <c r="A361" s="7"/>
      <c r="B361" s="8"/>
      <c r="C361" s="8"/>
      <c r="D361" s="34"/>
      <c r="E361" s="46" t="s">
        <v>641</v>
      </c>
      <c r="F361" s="49"/>
      <c r="G361" s="49"/>
      <c r="H361" s="49"/>
      <c r="I361" s="49"/>
      <c r="J361" s="49"/>
      <c r="K361" s="49"/>
      <c r="L361" s="4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59"/>
    </row>
    <row r="362" spans="1:25" ht="12.75" customHeight="1" hidden="1">
      <c r="A362" s="15"/>
      <c r="B362" s="17"/>
      <c r="C362" s="17"/>
      <c r="D362" s="44"/>
      <c r="E362" s="45" t="s">
        <v>398</v>
      </c>
      <c r="F362" s="30" t="s">
        <v>397</v>
      </c>
      <c r="G362" s="30"/>
      <c r="H362" s="30"/>
      <c r="I362" s="30"/>
      <c r="J362" s="30"/>
      <c r="K362" s="30"/>
      <c r="L362" s="3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60"/>
    </row>
    <row r="363" spans="1:25" ht="12.75" customHeight="1" hidden="1">
      <c r="A363" s="15"/>
      <c r="B363" s="17"/>
      <c r="C363" s="17"/>
      <c r="D363" s="44"/>
      <c r="E363" s="45" t="s">
        <v>410</v>
      </c>
      <c r="F363" s="30" t="s">
        <v>411</v>
      </c>
      <c r="G363" s="30"/>
      <c r="H363" s="30"/>
      <c r="I363" s="30"/>
      <c r="J363" s="30"/>
      <c r="K363" s="30"/>
      <c r="L363" s="3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60"/>
    </row>
    <row r="364" spans="1:25" s="5" customFormat="1" ht="46.5" customHeight="1" hidden="1">
      <c r="A364" s="7"/>
      <c r="B364" s="8"/>
      <c r="C364" s="8"/>
      <c r="D364" s="34"/>
      <c r="E364" s="46" t="s">
        <v>642</v>
      </c>
      <c r="F364" s="49"/>
      <c r="G364" s="49"/>
      <c r="H364" s="49"/>
      <c r="I364" s="49"/>
      <c r="J364" s="49"/>
      <c r="K364" s="49"/>
      <c r="L364" s="49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59"/>
    </row>
    <row r="365" spans="1:25" ht="12.75" customHeight="1" hidden="1">
      <c r="A365" s="15"/>
      <c r="B365" s="17"/>
      <c r="C365" s="17"/>
      <c r="D365" s="44"/>
      <c r="E365" s="45" t="s">
        <v>410</v>
      </c>
      <c r="F365" s="30" t="s">
        <v>411</v>
      </c>
      <c r="G365" s="30"/>
      <c r="H365" s="30"/>
      <c r="I365" s="30"/>
      <c r="J365" s="30"/>
      <c r="K365" s="30"/>
      <c r="L365" s="3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60"/>
    </row>
    <row r="366" spans="1:25" ht="12.75" customHeight="1" hidden="1">
      <c r="A366" s="15"/>
      <c r="B366" s="17"/>
      <c r="C366" s="17"/>
      <c r="D366" s="44"/>
      <c r="E366" s="45" t="s">
        <v>491</v>
      </c>
      <c r="F366" s="30" t="s">
        <v>490</v>
      </c>
      <c r="G366" s="30"/>
      <c r="H366" s="30"/>
      <c r="I366" s="30"/>
      <c r="J366" s="30"/>
      <c r="K366" s="30"/>
      <c r="L366" s="3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60"/>
    </row>
    <row r="367" spans="1:25" s="5" customFormat="1" ht="46.5" customHeight="1" hidden="1">
      <c r="A367" s="7"/>
      <c r="B367" s="8"/>
      <c r="C367" s="8"/>
      <c r="D367" s="34"/>
      <c r="E367" s="46" t="s">
        <v>643</v>
      </c>
      <c r="F367" s="49"/>
      <c r="G367" s="49"/>
      <c r="H367" s="49"/>
      <c r="I367" s="49"/>
      <c r="J367" s="49"/>
      <c r="K367" s="49"/>
      <c r="L367" s="49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59"/>
    </row>
    <row r="368" spans="1:25" ht="12.75" customHeight="1" hidden="1">
      <c r="A368" s="15"/>
      <c r="B368" s="17"/>
      <c r="C368" s="17"/>
      <c r="D368" s="44"/>
      <c r="E368" s="45" t="s">
        <v>398</v>
      </c>
      <c r="F368" s="30" t="s">
        <v>397</v>
      </c>
      <c r="G368" s="30"/>
      <c r="H368" s="30"/>
      <c r="I368" s="30"/>
      <c r="J368" s="30"/>
      <c r="K368" s="30"/>
      <c r="L368" s="3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60"/>
    </row>
    <row r="369" spans="1:25" ht="12.75" customHeight="1" hidden="1">
      <c r="A369" s="15"/>
      <c r="B369" s="17"/>
      <c r="C369" s="17"/>
      <c r="D369" s="44"/>
      <c r="E369" s="45" t="s">
        <v>429</v>
      </c>
      <c r="F369" s="30" t="s">
        <v>430</v>
      </c>
      <c r="G369" s="30"/>
      <c r="H369" s="30"/>
      <c r="I369" s="30"/>
      <c r="J369" s="30"/>
      <c r="K369" s="30"/>
      <c r="L369" s="3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60"/>
    </row>
    <row r="370" spans="1:25" ht="12.75" customHeight="1" hidden="1">
      <c r="A370" s="15"/>
      <c r="B370" s="17"/>
      <c r="C370" s="17"/>
      <c r="D370" s="44"/>
      <c r="E370" s="45" t="s">
        <v>491</v>
      </c>
      <c r="F370" s="30" t="s">
        <v>490</v>
      </c>
      <c r="G370" s="30"/>
      <c r="H370" s="30"/>
      <c r="I370" s="30"/>
      <c r="J370" s="30"/>
      <c r="K370" s="30"/>
      <c r="L370" s="3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60"/>
    </row>
    <row r="371" spans="1:25" ht="12.75" customHeight="1" hidden="1">
      <c r="A371" s="15"/>
      <c r="B371" s="17"/>
      <c r="C371" s="17"/>
      <c r="D371" s="44"/>
      <c r="E371" s="45" t="s">
        <v>499</v>
      </c>
      <c r="F371" s="30" t="s">
        <v>500</v>
      </c>
      <c r="G371" s="30"/>
      <c r="H371" s="30"/>
      <c r="I371" s="30"/>
      <c r="J371" s="30"/>
      <c r="K371" s="30"/>
      <c r="L371" s="3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60"/>
    </row>
    <row r="372" spans="1:25" s="5" customFormat="1" ht="46.5" customHeight="1" hidden="1">
      <c r="A372" s="7"/>
      <c r="B372" s="8"/>
      <c r="C372" s="8"/>
      <c r="D372" s="34"/>
      <c r="E372" s="46" t="s">
        <v>644</v>
      </c>
      <c r="F372" s="49"/>
      <c r="G372" s="49"/>
      <c r="H372" s="49"/>
      <c r="I372" s="49"/>
      <c r="J372" s="49"/>
      <c r="K372" s="49"/>
      <c r="L372" s="49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59"/>
    </row>
    <row r="373" spans="1:25" ht="12.75" customHeight="1" hidden="1">
      <c r="A373" s="15"/>
      <c r="B373" s="17"/>
      <c r="C373" s="17"/>
      <c r="D373" s="44"/>
      <c r="E373" s="45" t="s">
        <v>398</v>
      </c>
      <c r="F373" s="30" t="s">
        <v>397</v>
      </c>
      <c r="G373" s="30"/>
      <c r="H373" s="30"/>
      <c r="I373" s="30"/>
      <c r="J373" s="30"/>
      <c r="K373" s="30"/>
      <c r="L373" s="3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60"/>
    </row>
    <row r="374" spans="1:25" ht="12.75" customHeight="1" hidden="1">
      <c r="A374" s="15"/>
      <c r="B374" s="17"/>
      <c r="C374" s="17"/>
      <c r="D374" s="44"/>
      <c r="E374" s="45" t="s">
        <v>429</v>
      </c>
      <c r="F374" s="30" t="s">
        <v>430</v>
      </c>
      <c r="G374" s="30"/>
      <c r="H374" s="30"/>
      <c r="I374" s="30"/>
      <c r="J374" s="30"/>
      <c r="K374" s="30"/>
      <c r="L374" s="3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60"/>
    </row>
    <row r="375" spans="1:25" s="5" customFormat="1" ht="46.5" customHeight="1" hidden="1">
      <c r="A375" s="7"/>
      <c r="B375" s="8"/>
      <c r="C375" s="8"/>
      <c r="D375" s="34"/>
      <c r="E375" s="46" t="s">
        <v>645</v>
      </c>
      <c r="F375" s="49"/>
      <c r="G375" s="49"/>
      <c r="H375" s="49"/>
      <c r="I375" s="49"/>
      <c r="J375" s="49"/>
      <c r="K375" s="49"/>
      <c r="L375" s="49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59"/>
    </row>
    <row r="376" spans="1:25" ht="12.75" customHeight="1" hidden="1">
      <c r="A376" s="15"/>
      <c r="B376" s="17"/>
      <c r="C376" s="17"/>
      <c r="D376" s="44"/>
      <c r="E376" s="45" t="s">
        <v>473</v>
      </c>
      <c r="F376" s="30" t="s">
        <v>474</v>
      </c>
      <c r="G376" s="30"/>
      <c r="H376" s="30"/>
      <c r="I376" s="30"/>
      <c r="J376" s="30"/>
      <c r="K376" s="30"/>
      <c r="L376" s="3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60"/>
    </row>
    <row r="377" spans="1:25" s="5" customFormat="1" ht="46.5" customHeight="1" hidden="1">
      <c r="A377" s="7"/>
      <c r="B377" s="8"/>
      <c r="C377" s="8"/>
      <c r="D377" s="34"/>
      <c r="E377" s="46" t="s">
        <v>646</v>
      </c>
      <c r="F377" s="49"/>
      <c r="G377" s="49"/>
      <c r="H377" s="49"/>
      <c r="I377" s="49"/>
      <c r="J377" s="49"/>
      <c r="K377" s="49"/>
      <c r="L377" s="49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59"/>
    </row>
    <row r="378" spans="1:25" ht="12.75" customHeight="1" hidden="1">
      <c r="A378" s="15"/>
      <c r="B378" s="17"/>
      <c r="C378" s="17"/>
      <c r="D378" s="44"/>
      <c r="E378" s="45" t="s">
        <v>439</v>
      </c>
      <c r="F378" s="30" t="s">
        <v>440</v>
      </c>
      <c r="G378" s="30"/>
      <c r="H378" s="30"/>
      <c r="I378" s="30"/>
      <c r="J378" s="30"/>
      <c r="K378" s="30"/>
      <c r="L378" s="3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60"/>
    </row>
    <row r="379" spans="1:25" s="5" customFormat="1" ht="46.5" customHeight="1" hidden="1">
      <c r="A379" s="7"/>
      <c r="B379" s="8"/>
      <c r="C379" s="8"/>
      <c r="D379" s="34"/>
      <c r="E379" s="46" t="s">
        <v>647</v>
      </c>
      <c r="F379" s="49"/>
      <c r="G379" s="49"/>
      <c r="H379" s="49"/>
      <c r="I379" s="49"/>
      <c r="J379" s="49"/>
      <c r="K379" s="49"/>
      <c r="L379" s="49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59"/>
    </row>
    <row r="380" spans="1:25" ht="12.75" customHeight="1" hidden="1">
      <c r="A380" s="15"/>
      <c r="B380" s="17"/>
      <c r="C380" s="17"/>
      <c r="D380" s="44"/>
      <c r="E380" s="45" t="s">
        <v>398</v>
      </c>
      <c r="F380" s="30" t="s">
        <v>397</v>
      </c>
      <c r="G380" s="30"/>
      <c r="H380" s="30"/>
      <c r="I380" s="30"/>
      <c r="J380" s="30"/>
      <c r="K380" s="30"/>
      <c r="L380" s="3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60"/>
    </row>
    <row r="381" spans="1:25" ht="12.75" customHeight="1" hidden="1">
      <c r="A381" s="15"/>
      <c r="B381" s="17"/>
      <c r="C381" s="17"/>
      <c r="D381" s="44"/>
      <c r="E381" s="45" t="s">
        <v>491</v>
      </c>
      <c r="F381" s="30" t="s">
        <v>490</v>
      </c>
      <c r="G381" s="30"/>
      <c r="H381" s="30"/>
      <c r="I381" s="30"/>
      <c r="J381" s="30"/>
      <c r="K381" s="30"/>
      <c r="L381" s="3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60"/>
    </row>
    <row r="382" spans="1:25" s="5" customFormat="1" ht="18" customHeight="1">
      <c r="A382" s="7" t="s">
        <v>258</v>
      </c>
      <c r="B382" s="8" t="s">
        <v>259</v>
      </c>
      <c r="C382" s="8" t="s">
        <v>163</v>
      </c>
      <c r="D382" s="34" t="s">
        <v>163</v>
      </c>
      <c r="E382" s="46" t="s">
        <v>260</v>
      </c>
      <c r="F382" s="49"/>
      <c r="G382" s="49">
        <f>G390+G393</f>
        <v>81892951</v>
      </c>
      <c r="H382" s="49">
        <f>H390+H393</f>
        <v>4394950</v>
      </c>
      <c r="I382" s="49">
        <f>I390+I393</f>
        <v>77498001</v>
      </c>
      <c r="J382" s="49"/>
      <c r="K382" s="49"/>
      <c r="L382" s="49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59"/>
    </row>
    <row r="383" spans="1:25" ht="12.75" customHeight="1">
      <c r="A383" s="15"/>
      <c r="B383" s="17"/>
      <c r="C383" s="17"/>
      <c r="D383" s="44"/>
      <c r="E383" s="45" t="s">
        <v>5</v>
      </c>
      <c r="F383" s="44"/>
      <c r="G383" s="44"/>
      <c r="H383" s="44"/>
      <c r="I383" s="44"/>
      <c r="J383" s="44"/>
      <c r="K383" s="44"/>
      <c r="L383" s="44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60"/>
    </row>
    <row r="384" spans="1:25" s="5" customFormat="1" ht="20.25" customHeight="1" hidden="1">
      <c r="A384" s="7" t="s">
        <v>261</v>
      </c>
      <c r="B384" s="8" t="s">
        <v>259</v>
      </c>
      <c r="C384" s="8" t="s">
        <v>166</v>
      </c>
      <c r="D384" s="34" t="s">
        <v>163</v>
      </c>
      <c r="E384" s="46" t="s">
        <v>262</v>
      </c>
      <c r="F384" s="49"/>
      <c r="G384" s="49"/>
      <c r="H384" s="49"/>
      <c r="I384" s="49"/>
      <c r="J384" s="49"/>
      <c r="K384" s="49"/>
      <c r="L384" s="49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59"/>
    </row>
    <row r="385" spans="1:25" ht="12.75" customHeight="1" hidden="1">
      <c r="A385" s="15"/>
      <c r="B385" s="17"/>
      <c r="C385" s="17"/>
      <c r="D385" s="44"/>
      <c r="E385" s="45" t="s">
        <v>168</v>
      </c>
      <c r="F385" s="44"/>
      <c r="G385" s="44"/>
      <c r="H385" s="44"/>
      <c r="I385" s="44"/>
      <c r="J385" s="44"/>
      <c r="K385" s="44"/>
      <c r="L385" s="44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60"/>
    </row>
    <row r="386" spans="1:25" ht="12.75" customHeight="1" hidden="1">
      <c r="A386" s="29" t="s">
        <v>263</v>
      </c>
      <c r="B386" s="30" t="s">
        <v>259</v>
      </c>
      <c r="C386" s="30" t="s">
        <v>166</v>
      </c>
      <c r="D386" s="30" t="s">
        <v>166</v>
      </c>
      <c r="E386" s="45" t="s">
        <v>264</v>
      </c>
      <c r="F386" s="44"/>
      <c r="G386" s="44"/>
      <c r="H386" s="44"/>
      <c r="I386" s="44"/>
      <c r="J386" s="44"/>
      <c r="K386" s="44"/>
      <c r="L386" s="44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60"/>
    </row>
    <row r="387" spans="1:25" ht="12.75" customHeight="1" hidden="1">
      <c r="A387" s="15"/>
      <c r="B387" s="17"/>
      <c r="C387" s="17"/>
      <c r="D387" s="44"/>
      <c r="E387" s="45" t="s">
        <v>5</v>
      </c>
      <c r="F387" s="44"/>
      <c r="G387" s="44"/>
      <c r="H387" s="44"/>
      <c r="I387" s="44"/>
      <c r="J387" s="44"/>
      <c r="K387" s="44"/>
      <c r="L387" s="44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60"/>
    </row>
    <row r="388" spans="1:25" s="5" customFormat="1" ht="46.5" customHeight="1" hidden="1">
      <c r="A388" s="7"/>
      <c r="B388" s="8"/>
      <c r="C388" s="8"/>
      <c r="D388" s="34"/>
      <c r="E388" s="46" t="s">
        <v>648</v>
      </c>
      <c r="F388" s="49"/>
      <c r="G388" s="49"/>
      <c r="H388" s="49"/>
      <c r="I388" s="49"/>
      <c r="J388" s="49"/>
      <c r="K388" s="49"/>
      <c r="L388" s="49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59"/>
    </row>
    <row r="389" spans="1:25" ht="12.75" customHeight="1" hidden="1">
      <c r="A389" s="15"/>
      <c r="B389" s="17"/>
      <c r="C389" s="17"/>
      <c r="D389" s="44"/>
      <c r="E389" s="45" t="s">
        <v>499</v>
      </c>
      <c r="F389" s="30" t="s">
        <v>500</v>
      </c>
      <c r="G389" s="30"/>
      <c r="H389" s="30"/>
      <c r="I389" s="30"/>
      <c r="J389" s="30"/>
      <c r="K389" s="30"/>
      <c r="L389" s="3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60"/>
    </row>
    <row r="390" spans="1:25" ht="12.75" customHeight="1">
      <c r="A390" s="15">
        <v>2730</v>
      </c>
      <c r="B390" s="282" t="s">
        <v>259</v>
      </c>
      <c r="C390" s="282" t="s">
        <v>172</v>
      </c>
      <c r="D390" s="282" t="s">
        <v>163</v>
      </c>
      <c r="E390" s="272" t="s">
        <v>773</v>
      </c>
      <c r="F390" s="30"/>
      <c r="G390" s="286">
        <f>G392</f>
        <v>3654950</v>
      </c>
      <c r="H390" s="286">
        <f>H392</f>
        <v>2794950</v>
      </c>
      <c r="I390" s="286">
        <f>I392</f>
        <v>860000</v>
      </c>
      <c r="J390" s="30"/>
      <c r="K390" s="30"/>
      <c r="L390" s="3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60"/>
    </row>
    <row r="391" spans="1:25" ht="12.75" customHeight="1">
      <c r="A391" s="15"/>
      <c r="B391" s="17"/>
      <c r="C391" s="17"/>
      <c r="D391" s="44"/>
      <c r="E391" s="272" t="s">
        <v>772</v>
      </c>
      <c r="F391" s="30"/>
      <c r="G391" s="30"/>
      <c r="H391" s="30"/>
      <c r="I391" s="30"/>
      <c r="J391" s="30"/>
      <c r="K391" s="30"/>
      <c r="L391" s="3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60"/>
    </row>
    <row r="392" spans="1:25" ht="12.75" customHeight="1">
      <c r="A392" s="15"/>
      <c r="B392" s="282" t="s">
        <v>259</v>
      </c>
      <c r="C392" s="282" t="s">
        <v>172</v>
      </c>
      <c r="D392" s="282" t="s">
        <v>166</v>
      </c>
      <c r="E392" s="272" t="s">
        <v>774</v>
      </c>
      <c r="F392" s="30"/>
      <c r="G392" s="281">
        <f>H392+I392</f>
        <v>3654950</v>
      </c>
      <c r="H392" s="281">
        <v>2794950</v>
      </c>
      <c r="I392" s="281">
        <v>860000</v>
      </c>
      <c r="J392" s="281"/>
      <c r="K392" s="30"/>
      <c r="L392" s="3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60"/>
    </row>
    <row r="393" spans="1:25" s="5" customFormat="1" ht="18" customHeight="1">
      <c r="A393" s="7" t="s">
        <v>265</v>
      </c>
      <c r="B393" s="8" t="s">
        <v>259</v>
      </c>
      <c r="C393" s="8" t="s">
        <v>183</v>
      </c>
      <c r="D393" s="34" t="s">
        <v>163</v>
      </c>
      <c r="E393" s="46" t="s">
        <v>266</v>
      </c>
      <c r="F393" s="49"/>
      <c r="G393" s="285">
        <f>SUM(G395:G396)</f>
        <v>78238001</v>
      </c>
      <c r="H393" s="285">
        <f>SUM(H395:H396)</f>
        <v>1600000</v>
      </c>
      <c r="I393" s="285">
        <f>SUM(I395:I396)</f>
        <v>76638001</v>
      </c>
      <c r="J393" s="285"/>
      <c r="K393" s="49"/>
      <c r="L393" s="4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59"/>
    </row>
    <row r="394" spans="1:25" ht="12.75" customHeight="1">
      <c r="A394" s="15"/>
      <c r="B394" s="17"/>
      <c r="C394" s="17"/>
      <c r="D394" s="44"/>
      <c r="E394" s="45" t="s">
        <v>168</v>
      </c>
      <c r="F394" s="44"/>
      <c r="G394" s="281"/>
      <c r="H394" s="281"/>
      <c r="I394" s="281"/>
      <c r="J394" s="281"/>
      <c r="K394" s="44"/>
      <c r="L394" s="44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60"/>
    </row>
    <row r="395" spans="1:25" ht="12.75" customHeight="1">
      <c r="A395" s="29" t="s">
        <v>267</v>
      </c>
      <c r="B395" s="30" t="s">
        <v>259</v>
      </c>
      <c r="C395" s="30" t="s">
        <v>183</v>
      </c>
      <c r="D395" s="30" t="s">
        <v>166</v>
      </c>
      <c r="E395" s="45" t="s">
        <v>268</v>
      </c>
      <c r="F395" s="44"/>
      <c r="G395" s="281">
        <f>H395+I395</f>
        <v>58259500</v>
      </c>
      <c r="H395" s="281"/>
      <c r="I395" s="281">
        <v>58259500</v>
      </c>
      <c r="J395" s="281"/>
      <c r="K395" s="44"/>
      <c r="L395" s="44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60"/>
    </row>
    <row r="396" spans="1:25" ht="12.75" customHeight="1">
      <c r="A396" s="15">
        <v>2762</v>
      </c>
      <c r="B396" s="282" t="s">
        <v>259</v>
      </c>
      <c r="C396" s="282" t="s">
        <v>183</v>
      </c>
      <c r="D396" s="282" t="s">
        <v>190</v>
      </c>
      <c r="E396" s="272" t="s">
        <v>775</v>
      </c>
      <c r="F396" s="44"/>
      <c r="G396" s="281">
        <f>H396+I396</f>
        <v>19978501</v>
      </c>
      <c r="H396" s="281">
        <v>1600000</v>
      </c>
      <c r="I396" s="281">
        <v>18378501</v>
      </c>
      <c r="J396" s="281"/>
      <c r="K396" s="44"/>
      <c r="L396" s="44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60"/>
    </row>
    <row r="397" spans="1:25" s="5" customFormat="1" ht="14.25" customHeight="1" hidden="1">
      <c r="A397" s="7"/>
      <c r="B397" s="8"/>
      <c r="C397" s="8"/>
      <c r="D397" s="34"/>
      <c r="E397" s="46" t="s">
        <v>649</v>
      </c>
      <c r="F397" s="49"/>
      <c r="G397" s="285"/>
      <c r="H397" s="285"/>
      <c r="I397" s="285"/>
      <c r="J397" s="285"/>
      <c r="K397" s="49"/>
      <c r="L397" s="49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59"/>
    </row>
    <row r="398" spans="1:25" ht="12.75" customHeight="1" hidden="1">
      <c r="A398" s="15"/>
      <c r="B398" s="17"/>
      <c r="C398" s="17"/>
      <c r="D398" s="44"/>
      <c r="E398" s="45" t="s">
        <v>491</v>
      </c>
      <c r="F398" s="30" t="s">
        <v>490</v>
      </c>
      <c r="G398" s="30"/>
      <c r="H398" s="30"/>
      <c r="I398" s="30"/>
      <c r="J398" s="30"/>
      <c r="K398" s="30"/>
      <c r="L398" s="3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60"/>
    </row>
    <row r="399" spans="1:25" s="5" customFormat="1" ht="46.5" customHeight="1" hidden="1">
      <c r="A399" s="7"/>
      <c r="B399" s="8"/>
      <c r="C399" s="8"/>
      <c r="D399" s="34"/>
      <c r="E399" s="46" t="s">
        <v>650</v>
      </c>
      <c r="F399" s="49"/>
      <c r="G399" s="49"/>
      <c r="H399" s="49"/>
      <c r="I399" s="49"/>
      <c r="J399" s="49"/>
      <c r="K399" s="49"/>
      <c r="L399" s="49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59"/>
    </row>
    <row r="400" spans="1:25" ht="12.75" customHeight="1" hidden="1">
      <c r="A400" s="15"/>
      <c r="B400" s="17"/>
      <c r="C400" s="17"/>
      <c r="D400" s="44"/>
      <c r="E400" s="45" t="s">
        <v>394</v>
      </c>
      <c r="F400" s="30" t="s">
        <v>393</v>
      </c>
      <c r="G400" s="30"/>
      <c r="H400" s="30"/>
      <c r="I400" s="30"/>
      <c r="J400" s="30"/>
      <c r="K400" s="30"/>
      <c r="L400" s="3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60"/>
    </row>
    <row r="401" spans="1:25" s="5" customFormat="1" ht="17.25" customHeight="1">
      <c r="A401" s="7" t="s">
        <v>269</v>
      </c>
      <c r="B401" s="8" t="s">
        <v>270</v>
      </c>
      <c r="C401" s="8" t="s">
        <v>163</v>
      </c>
      <c r="D401" s="34" t="s">
        <v>163</v>
      </c>
      <c r="E401" s="46" t="s">
        <v>271</v>
      </c>
      <c r="F401" s="49"/>
      <c r="G401" s="49">
        <f>G403+G421+G462</f>
        <v>208174727.3</v>
      </c>
      <c r="H401" s="49">
        <f>H403+H421+H462</f>
        <v>110439777.5</v>
      </c>
      <c r="I401" s="49">
        <f>I403+I421+I462</f>
        <v>97734949.8</v>
      </c>
      <c r="J401" s="49"/>
      <c r="K401" s="49"/>
      <c r="L401" s="49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59"/>
    </row>
    <row r="402" spans="1:25" ht="12.75" customHeight="1">
      <c r="A402" s="15"/>
      <c r="B402" s="17"/>
      <c r="C402" s="17"/>
      <c r="D402" s="44"/>
      <c r="E402" s="45" t="s">
        <v>5</v>
      </c>
      <c r="F402" s="44"/>
      <c r="G402" s="44"/>
      <c r="H402" s="44"/>
      <c r="I402" s="44"/>
      <c r="J402" s="44"/>
      <c r="K402" s="44"/>
      <c r="L402" s="44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60"/>
    </row>
    <row r="403" spans="1:25" s="5" customFormat="1" ht="21" customHeight="1">
      <c r="A403" s="7" t="s">
        <v>272</v>
      </c>
      <c r="B403" s="8" t="s">
        <v>270</v>
      </c>
      <c r="C403" s="8" t="s">
        <v>166</v>
      </c>
      <c r="D403" s="34" t="s">
        <v>163</v>
      </c>
      <c r="E403" s="46" t="s">
        <v>273</v>
      </c>
      <c r="F403" s="49"/>
      <c r="G403" s="49">
        <f>G405</f>
        <v>21730000</v>
      </c>
      <c r="H403" s="49">
        <f>H405</f>
        <v>19150000</v>
      </c>
      <c r="I403" s="49">
        <f>I405</f>
        <v>2580000</v>
      </c>
      <c r="J403" s="49"/>
      <c r="K403" s="49"/>
      <c r="L403" s="49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59"/>
    </row>
    <row r="404" spans="1:25" ht="12.75" customHeight="1">
      <c r="A404" s="15"/>
      <c r="B404" s="17"/>
      <c r="C404" s="17"/>
      <c r="D404" s="44"/>
      <c r="E404" s="45" t="s">
        <v>168</v>
      </c>
      <c r="F404" s="44"/>
      <c r="G404" s="44"/>
      <c r="H404" s="44"/>
      <c r="I404" s="44"/>
      <c r="J404" s="44"/>
      <c r="K404" s="44"/>
      <c r="L404" s="44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60"/>
    </row>
    <row r="405" spans="1:25" ht="12.75" customHeight="1">
      <c r="A405" s="29" t="s">
        <v>274</v>
      </c>
      <c r="B405" s="30" t="s">
        <v>270</v>
      </c>
      <c r="C405" s="30" t="s">
        <v>166</v>
      </c>
      <c r="D405" s="30" t="s">
        <v>166</v>
      </c>
      <c r="E405" s="45" t="s">
        <v>273</v>
      </c>
      <c r="F405" s="44"/>
      <c r="G405" s="44">
        <f>H405+I405</f>
        <v>21730000</v>
      </c>
      <c r="H405" s="44">
        <v>19150000</v>
      </c>
      <c r="I405" s="44">
        <v>2580000</v>
      </c>
      <c r="J405" s="44"/>
      <c r="K405" s="44"/>
      <c r="L405" s="44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60"/>
    </row>
    <row r="406" spans="1:25" ht="12.75" customHeight="1" hidden="1">
      <c r="A406" s="15"/>
      <c r="B406" s="17"/>
      <c r="C406" s="17"/>
      <c r="D406" s="44"/>
      <c r="E406" s="45" t="s">
        <v>5</v>
      </c>
      <c r="F406" s="44"/>
      <c r="G406" s="44"/>
      <c r="H406" s="44"/>
      <c r="I406" s="44"/>
      <c r="J406" s="44"/>
      <c r="K406" s="44"/>
      <c r="L406" s="44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60"/>
    </row>
    <row r="407" spans="1:25" s="5" customFormat="1" ht="18" customHeight="1" hidden="1">
      <c r="A407" s="7"/>
      <c r="B407" s="8"/>
      <c r="C407" s="8"/>
      <c r="D407" s="34"/>
      <c r="E407" s="46" t="s">
        <v>651</v>
      </c>
      <c r="F407" s="49"/>
      <c r="G407" s="49"/>
      <c r="H407" s="49"/>
      <c r="I407" s="49"/>
      <c r="J407" s="49"/>
      <c r="K407" s="49"/>
      <c r="L407" s="49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59"/>
    </row>
    <row r="408" spans="1:25" ht="12.75" customHeight="1" hidden="1">
      <c r="A408" s="15"/>
      <c r="B408" s="17"/>
      <c r="C408" s="17"/>
      <c r="D408" s="44"/>
      <c r="E408" s="45" t="s">
        <v>389</v>
      </c>
      <c r="F408" s="30" t="s">
        <v>390</v>
      </c>
      <c r="G408" s="30"/>
      <c r="H408" s="30"/>
      <c r="I408" s="30"/>
      <c r="J408" s="30"/>
      <c r="K408" s="30"/>
      <c r="L408" s="3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60"/>
    </row>
    <row r="409" spans="1:25" s="5" customFormat="1" ht="46.5" customHeight="1" hidden="1">
      <c r="A409" s="7"/>
      <c r="B409" s="8"/>
      <c r="C409" s="8"/>
      <c r="D409" s="34"/>
      <c r="E409" s="46" t="s">
        <v>652</v>
      </c>
      <c r="F409" s="49"/>
      <c r="G409" s="49"/>
      <c r="H409" s="49"/>
      <c r="I409" s="49"/>
      <c r="J409" s="49"/>
      <c r="K409" s="49"/>
      <c r="L409" s="49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59"/>
    </row>
    <row r="410" spans="1:25" ht="12.75" customHeight="1" hidden="1">
      <c r="A410" s="15"/>
      <c r="B410" s="17"/>
      <c r="C410" s="17"/>
      <c r="D410" s="44"/>
      <c r="E410" s="45" t="s">
        <v>359</v>
      </c>
      <c r="F410" s="30" t="s">
        <v>358</v>
      </c>
      <c r="G410" s="30"/>
      <c r="H410" s="30"/>
      <c r="I410" s="30"/>
      <c r="J410" s="30"/>
      <c r="K410" s="30"/>
      <c r="L410" s="3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60"/>
    </row>
    <row r="411" spans="1:25" ht="12.75" customHeight="1" hidden="1">
      <c r="A411" s="15"/>
      <c r="B411" s="17"/>
      <c r="C411" s="17"/>
      <c r="D411" s="44"/>
      <c r="E411" s="45" t="s">
        <v>361</v>
      </c>
      <c r="F411" s="30" t="s">
        <v>360</v>
      </c>
      <c r="G411" s="30"/>
      <c r="H411" s="30"/>
      <c r="I411" s="30"/>
      <c r="J411" s="30"/>
      <c r="K411" s="30"/>
      <c r="L411" s="3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60"/>
    </row>
    <row r="412" spans="1:25" ht="12.75" customHeight="1" hidden="1">
      <c r="A412" s="15"/>
      <c r="B412" s="17"/>
      <c r="C412" s="17"/>
      <c r="D412" s="44"/>
      <c r="E412" s="45" t="s">
        <v>398</v>
      </c>
      <c r="F412" s="30" t="s">
        <v>397</v>
      </c>
      <c r="G412" s="30"/>
      <c r="H412" s="30"/>
      <c r="I412" s="30"/>
      <c r="J412" s="30"/>
      <c r="K412" s="30"/>
      <c r="L412" s="3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60"/>
    </row>
    <row r="413" spans="1:25" ht="12.75" customHeight="1" hidden="1">
      <c r="A413" s="15"/>
      <c r="B413" s="17"/>
      <c r="C413" s="17"/>
      <c r="D413" s="44"/>
      <c r="E413" s="45" t="s">
        <v>442</v>
      </c>
      <c r="F413" s="30" t="s">
        <v>443</v>
      </c>
      <c r="G413" s="30"/>
      <c r="H413" s="30"/>
      <c r="I413" s="30"/>
      <c r="J413" s="30"/>
      <c r="K413" s="30"/>
      <c r="L413" s="3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60"/>
    </row>
    <row r="414" spans="1:25" ht="12.75" customHeight="1" hidden="1">
      <c r="A414" s="15"/>
      <c r="B414" s="17"/>
      <c r="C414" s="17"/>
      <c r="D414" s="44"/>
      <c r="E414" s="45" t="s">
        <v>489</v>
      </c>
      <c r="F414" s="30" t="s">
        <v>488</v>
      </c>
      <c r="G414" s="30"/>
      <c r="H414" s="30"/>
      <c r="I414" s="30"/>
      <c r="J414" s="30"/>
      <c r="K414" s="30"/>
      <c r="L414" s="3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60"/>
    </row>
    <row r="415" spans="1:25" ht="12.75" customHeight="1" hidden="1">
      <c r="A415" s="15"/>
      <c r="B415" s="17"/>
      <c r="C415" s="17"/>
      <c r="D415" s="44"/>
      <c r="E415" s="45" t="s">
        <v>491</v>
      </c>
      <c r="F415" s="30" t="s">
        <v>490</v>
      </c>
      <c r="G415" s="30"/>
      <c r="H415" s="30"/>
      <c r="I415" s="30"/>
      <c r="J415" s="30"/>
      <c r="K415" s="30"/>
      <c r="L415" s="3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60"/>
    </row>
    <row r="416" spans="1:25" ht="12.75" customHeight="1" hidden="1">
      <c r="A416" s="15"/>
      <c r="B416" s="17"/>
      <c r="C416" s="17"/>
      <c r="D416" s="44"/>
      <c r="E416" s="45" t="s">
        <v>499</v>
      </c>
      <c r="F416" s="30" t="s">
        <v>500</v>
      </c>
      <c r="G416" s="30"/>
      <c r="H416" s="30"/>
      <c r="I416" s="30"/>
      <c r="J416" s="30"/>
      <c r="K416" s="30"/>
      <c r="L416" s="3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60"/>
    </row>
    <row r="417" spans="1:25" s="5" customFormat="1" ht="46.5" customHeight="1" hidden="1">
      <c r="A417" s="7"/>
      <c r="B417" s="8"/>
      <c r="C417" s="8"/>
      <c r="D417" s="34"/>
      <c r="E417" s="46" t="s">
        <v>653</v>
      </c>
      <c r="F417" s="49"/>
      <c r="G417" s="49"/>
      <c r="H417" s="49"/>
      <c r="I417" s="49"/>
      <c r="J417" s="49"/>
      <c r="K417" s="49"/>
      <c r="L417" s="49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59"/>
    </row>
    <row r="418" spans="1:25" ht="12.75" customHeight="1" hidden="1">
      <c r="A418" s="15"/>
      <c r="B418" s="17"/>
      <c r="C418" s="17"/>
      <c r="D418" s="44"/>
      <c r="E418" s="45" t="s">
        <v>389</v>
      </c>
      <c r="F418" s="30" t="s">
        <v>390</v>
      </c>
      <c r="G418" s="30"/>
      <c r="H418" s="30"/>
      <c r="I418" s="30"/>
      <c r="J418" s="30"/>
      <c r="K418" s="30"/>
      <c r="L418" s="3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60"/>
    </row>
    <row r="419" spans="1:25" s="5" customFormat="1" ht="46.5" customHeight="1" hidden="1">
      <c r="A419" s="7"/>
      <c r="B419" s="8"/>
      <c r="C419" s="8"/>
      <c r="D419" s="34"/>
      <c r="E419" s="46" t="s">
        <v>654</v>
      </c>
      <c r="F419" s="49"/>
      <c r="G419" s="49"/>
      <c r="H419" s="49"/>
      <c r="I419" s="49"/>
      <c r="J419" s="49"/>
      <c r="K419" s="49"/>
      <c r="L419" s="49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59"/>
    </row>
    <row r="420" spans="1:25" ht="12.75" customHeight="1" hidden="1">
      <c r="A420" s="15"/>
      <c r="B420" s="17"/>
      <c r="C420" s="17"/>
      <c r="D420" s="44"/>
      <c r="E420" s="45" t="s">
        <v>489</v>
      </c>
      <c r="F420" s="30" t="s">
        <v>488</v>
      </c>
      <c r="G420" s="30"/>
      <c r="H420" s="30"/>
      <c r="I420" s="30"/>
      <c r="J420" s="30"/>
      <c r="K420" s="30"/>
      <c r="L420" s="3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60"/>
    </row>
    <row r="421" spans="1:25" s="5" customFormat="1" ht="18" customHeight="1">
      <c r="A421" s="7" t="s">
        <v>275</v>
      </c>
      <c r="B421" s="8" t="s">
        <v>270</v>
      </c>
      <c r="C421" s="8" t="s">
        <v>190</v>
      </c>
      <c r="D421" s="34" t="s">
        <v>163</v>
      </c>
      <c r="E421" s="46" t="s">
        <v>276</v>
      </c>
      <c r="F421" s="49"/>
      <c r="G421" s="49">
        <f>SUM(G423:G457)</f>
        <v>182538147.9</v>
      </c>
      <c r="H421" s="49">
        <f>SUM(H423:H457)</f>
        <v>87383198.1</v>
      </c>
      <c r="I421" s="49">
        <f>SUM(I423:I457)</f>
        <v>95154949.8</v>
      </c>
      <c r="J421" s="49"/>
      <c r="K421" s="49"/>
      <c r="L421" s="49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59"/>
    </row>
    <row r="422" spans="1:25" ht="12.75" customHeight="1">
      <c r="A422" s="15"/>
      <c r="B422" s="17"/>
      <c r="C422" s="17"/>
      <c r="D422" s="44"/>
      <c r="E422" s="45" t="s">
        <v>168</v>
      </c>
      <c r="F422" s="44"/>
      <c r="G422" s="44"/>
      <c r="H422" s="44"/>
      <c r="I422" s="44"/>
      <c r="J422" s="44"/>
      <c r="K422" s="44"/>
      <c r="L422" s="44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60"/>
    </row>
    <row r="423" spans="1:25" ht="12.75" customHeight="1">
      <c r="A423" s="29" t="s">
        <v>277</v>
      </c>
      <c r="B423" s="30" t="s">
        <v>270</v>
      </c>
      <c r="C423" s="30" t="s">
        <v>190</v>
      </c>
      <c r="D423" s="30" t="s">
        <v>166</v>
      </c>
      <c r="E423" s="45" t="s">
        <v>278</v>
      </c>
      <c r="F423" s="44"/>
      <c r="G423" s="44">
        <f>H423+I423</f>
        <v>31470205</v>
      </c>
      <c r="H423" s="44">
        <v>31073175</v>
      </c>
      <c r="I423" s="44">
        <v>397030</v>
      </c>
      <c r="J423" s="44"/>
      <c r="K423" s="44"/>
      <c r="L423" s="44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60"/>
    </row>
    <row r="424" spans="1:25" ht="12.75" customHeight="1" hidden="1">
      <c r="A424" s="15"/>
      <c r="B424" s="17"/>
      <c r="C424" s="17"/>
      <c r="D424" s="44"/>
      <c r="E424" s="45" t="s">
        <v>5</v>
      </c>
      <c r="F424" s="44"/>
      <c r="G424" s="44"/>
      <c r="H424" s="44"/>
      <c r="I424" s="44"/>
      <c r="J424" s="44"/>
      <c r="K424" s="44"/>
      <c r="L424" s="44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60"/>
    </row>
    <row r="425" spans="1:25" s="5" customFormat="1" ht="13.5" customHeight="1" hidden="1">
      <c r="A425" s="7"/>
      <c r="B425" s="8"/>
      <c r="C425" s="8"/>
      <c r="D425" s="34"/>
      <c r="E425" s="46" t="s">
        <v>655</v>
      </c>
      <c r="F425" s="49"/>
      <c r="G425" s="49"/>
      <c r="H425" s="49"/>
      <c r="I425" s="49"/>
      <c r="J425" s="49"/>
      <c r="K425" s="49"/>
      <c r="L425" s="49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59"/>
    </row>
    <row r="426" spans="1:25" ht="12.75" customHeight="1" hidden="1">
      <c r="A426" s="15"/>
      <c r="B426" s="17"/>
      <c r="C426" s="17"/>
      <c r="D426" s="44"/>
      <c r="E426" s="45" t="s">
        <v>424</v>
      </c>
      <c r="F426" s="30" t="s">
        <v>425</v>
      </c>
      <c r="G426" s="30"/>
      <c r="H426" s="30"/>
      <c r="I426" s="30"/>
      <c r="J426" s="30"/>
      <c r="K426" s="30"/>
      <c r="L426" s="3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60"/>
    </row>
    <row r="427" spans="1:25" s="5" customFormat="1" ht="28.5" customHeight="1" hidden="1">
      <c r="A427" s="7"/>
      <c r="B427" s="8"/>
      <c r="C427" s="8"/>
      <c r="D427" s="34"/>
      <c r="E427" s="46" t="s">
        <v>656</v>
      </c>
      <c r="F427" s="49"/>
      <c r="G427" s="49"/>
      <c r="H427" s="49"/>
      <c r="I427" s="49"/>
      <c r="J427" s="49"/>
      <c r="K427" s="49"/>
      <c r="L427" s="49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59"/>
    </row>
    <row r="428" spans="1:25" ht="12.75" customHeight="1" hidden="1">
      <c r="A428" s="15"/>
      <c r="B428" s="17"/>
      <c r="C428" s="17"/>
      <c r="D428" s="44"/>
      <c r="E428" s="45" t="s">
        <v>499</v>
      </c>
      <c r="F428" s="30" t="s">
        <v>500</v>
      </c>
      <c r="G428" s="30"/>
      <c r="H428" s="30"/>
      <c r="I428" s="30"/>
      <c r="J428" s="30"/>
      <c r="K428" s="30"/>
      <c r="L428" s="3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60"/>
    </row>
    <row r="429" spans="1:25" ht="12.75" customHeight="1" hidden="1">
      <c r="A429" s="29" t="s">
        <v>279</v>
      </c>
      <c r="B429" s="30" t="s">
        <v>270</v>
      </c>
      <c r="C429" s="30" t="s">
        <v>190</v>
      </c>
      <c r="D429" s="30" t="s">
        <v>190</v>
      </c>
      <c r="E429" s="45" t="s">
        <v>280</v>
      </c>
      <c r="F429" s="44"/>
      <c r="G429" s="44"/>
      <c r="H429" s="44"/>
      <c r="I429" s="44"/>
      <c r="J429" s="44"/>
      <c r="K429" s="44"/>
      <c r="L429" s="44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60"/>
    </row>
    <row r="430" spans="1:25" ht="12.75" customHeight="1" hidden="1">
      <c r="A430" s="15"/>
      <c r="B430" s="17"/>
      <c r="C430" s="17"/>
      <c r="D430" s="44"/>
      <c r="E430" s="45" t="s">
        <v>5</v>
      </c>
      <c r="F430" s="44"/>
      <c r="G430" s="44"/>
      <c r="H430" s="44"/>
      <c r="I430" s="44"/>
      <c r="J430" s="44"/>
      <c r="K430" s="44"/>
      <c r="L430" s="44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60"/>
    </row>
    <row r="431" spans="1:25" s="5" customFormat="1" ht="46.5" customHeight="1" hidden="1">
      <c r="A431" s="7"/>
      <c r="B431" s="8"/>
      <c r="C431" s="8"/>
      <c r="D431" s="34"/>
      <c r="E431" s="46" t="s">
        <v>657</v>
      </c>
      <c r="F431" s="49"/>
      <c r="G431" s="49"/>
      <c r="H431" s="49"/>
      <c r="I431" s="49"/>
      <c r="J431" s="49"/>
      <c r="K431" s="49"/>
      <c r="L431" s="49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59"/>
    </row>
    <row r="432" spans="1:25" ht="12.75" customHeight="1" hidden="1">
      <c r="A432" s="15"/>
      <c r="B432" s="17"/>
      <c r="C432" s="17"/>
      <c r="D432" s="44"/>
      <c r="E432" s="45" t="s">
        <v>424</v>
      </c>
      <c r="F432" s="30" t="s">
        <v>425</v>
      </c>
      <c r="G432" s="30"/>
      <c r="H432" s="30"/>
      <c r="I432" s="30"/>
      <c r="J432" s="30"/>
      <c r="K432" s="30"/>
      <c r="L432" s="3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60"/>
    </row>
    <row r="433" spans="1:25" s="5" customFormat="1" ht="46.5" customHeight="1" hidden="1">
      <c r="A433" s="7"/>
      <c r="B433" s="8"/>
      <c r="C433" s="8"/>
      <c r="D433" s="34"/>
      <c r="E433" s="46" t="s">
        <v>658</v>
      </c>
      <c r="F433" s="49"/>
      <c r="G433" s="49"/>
      <c r="H433" s="49"/>
      <c r="I433" s="49"/>
      <c r="J433" s="49"/>
      <c r="K433" s="49"/>
      <c r="L433" s="49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59"/>
    </row>
    <row r="434" spans="1:25" ht="12.75" customHeight="1" hidden="1">
      <c r="A434" s="15"/>
      <c r="B434" s="17"/>
      <c r="C434" s="17"/>
      <c r="D434" s="44"/>
      <c r="E434" s="45" t="s">
        <v>491</v>
      </c>
      <c r="F434" s="30" t="s">
        <v>490</v>
      </c>
      <c r="G434" s="30"/>
      <c r="H434" s="30"/>
      <c r="I434" s="30"/>
      <c r="J434" s="30"/>
      <c r="K434" s="30"/>
      <c r="L434" s="3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60"/>
    </row>
    <row r="435" spans="1:25" ht="12.75" customHeight="1">
      <c r="A435" s="29" t="s">
        <v>281</v>
      </c>
      <c r="B435" s="30" t="s">
        <v>270</v>
      </c>
      <c r="C435" s="30" t="s">
        <v>190</v>
      </c>
      <c r="D435" s="30" t="s">
        <v>172</v>
      </c>
      <c r="E435" s="45" t="s">
        <v>282</v>
      </c>
      <c r="F435" s="44"/>
      <c r="G435" s="44">
        <f>H435+I435</f>
        <v>79145618.9</v>
      </c>
      <c r="H435" s="44">
        <v>35450061.1</v>
      </c>
      <c r="I435" s="44">
        <v>43695557.8</v>
      </c>
      <c r="J435" s="44"/>
      <c r="K435" s="44"/>
      <c r="L435" s="44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60"/>
    </row>
    <row r="436" spans="1:25" ht="12.75" customHeight="1">
      <c r="A436" s="15"/>
      <c r="B436" s="17"/>
      <c r="C436" s="17"/>
      <c r="D436" s="44"/>
      <c r="E436" s="45" t="s">
        <v>5</v>
      </c>
      <c r="F436" s="44"/>
      <c r="G436" s="44"/>
      <c r="H436" s="44"/>
      <c r="I436" s="44"/>
      <c r="J436" s="44"/>
      <c r="K436" s="44"/>
      <c r="L436" s="44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60"/>
    </row>
    <row r="437" spans="1:25" s="5" customFormat="1" ht="21" customHeight="1">
      <c r="A437" s="7"/>
      <c r="B437" s="8"/>
      <c r="C437" s="8"/>
      <c r="D437" s="34"/>
      <c r="E437" s="46" t="s">
        <v>659</v>
      </c>
      <c r="F437" s="49"/>
      <c r="G437" s="49"/>
      <c r="H437" s="49"/>
      <c r="I437" s="49"/>
      <c r="J437" s="49"/>
      <c r="K437" s="49"/>
      <c r="L437" s="49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59"/>
    </row>
    <row r="438" spans="1:25" ht="12.75" customHeight="1">
      <c r="A438" s="15"/>
      <c r="B438" s="17"/>
      <c r="C438" s="17"/>
      <c r="D438" s="44"/>
      <c r="E438" s="45" t="s">
        <v>424</v>
      </c>
      <c r="F438" s="30" t="s">
        <v>425</v>
      </c>
      <c r="G438" s="30"/>
      <c r="H438" s="30"/>
      <c r="I438" s="30"/>
      <c r="J438" s="30"/>
      <c r="K438" s="30"/>
      <c r="L438" s="3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60"/>
    </row>
    <row r="439" spans="1:25" ht="12.75" customHeight="1">
      <c r="A439" s="29" t="s">
        <v>283</v>
      </c>
      <c r="B439" s="30" t="s">
        <v>270</v>
      </c>
      <c r="C439" s="30" t="s">
        <v>190</v>
      </c>
      <c r="D439" s="30" t="s">
        <v>206</v>
      </c>
      <c r="E439" s="45" t="s">
        <v>284</v>
      </c>
      <c r="F439" s="44"/>
      <c r="G439" s="44">
        <f>H439+I439</f>
        <v>19263162</v>
      </c>
      <c r="H439" s="44">
        <v>19263162</v>
      </c>
      <c r="I439" s="44"/>
      <c r="J439" s="44"/>
      <c r="K439" s="44"/>
      <c r="L439" s="44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60"/>
    </row>
    <row r="440" spans="1:25" ht="12.75" customHeight="1" hidden="1">
      <c r="A440" s="15"/>
      <c r="B440" s="17"/>
      <c r="C440" s="17"/>
      <c r="D440" s="44"/>
      <c r="E440" s="45" t="s">
        <v>5</v>
      </c>
      <c r="F440" s="44"/>
      <c r="G440" s="44"/>
      <c r="H440" s="44"/>
      <c r="I440" s="44"/>
      <c r="J440" s="44"/>
      <c r="K440" s="44"/>
      <c r="L440" s="44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60"/>
    </row>
    <row r="441" spans="1:25" s="5" customFormat="1" ht="46.5" customHeight="1" hidden="1">
      <c r="A441" s="7"/>
      <c r="B441" s="8"/>
      <c r="C441" s="8"/>
      <c r="D441" s="34"/>
      <c r="E441" s="46" t="s">
        <v>660</v>
      </c>
      <c r="F441" s="49"/>
      <c r="G441" s="49"/>
      <c r="H441" s="49"/>
      <c r="I441" s="49"/>
      <c r="J441" s="49"/>
      <c r="K441" s="49"/>
      <c r="L441" s="49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59"/>
    </row>
    <row r="442" spans="1:25" ht="12.75" customHeight="1" hidden="1">
      <c r="A442" s="15"/>
      <c r="B442" s="17"/>
      <c r="C442" s="17"/>
      <c r="D442" s="44"/>
      <c r="E442" s="45" t="s">
        <v>367</v>
      </c>
      <c r="F442" s="30" t="s">
        <v>366</v>
      </c>
      <c r="G442" s="30"/>
      <c r="H442" s="30"/>
      <c r="I442" s="30"/>
      <c r="J442" s="30"/>
      <c r="K442" s="30"/>
      <c r="L442" s="3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60"/>
    </row>
    <row r="443" spans="1:25" ht="12.75" customHeight="1" hidden="1">
      <c r="A443" s="15"/>
      <c r="B443" s="17"/>
      <c r="C443" s="17"/>
      <c r="D443" s="44"/>
      <c r="E443" s="45" t="s">
        <v>389</v>
      </c>
      <c r="F443" s="30" t="s">
        <v>390</v>
      </c>
      <c r="G443" s="30"/>
      <c r="H443" s="30"/>
      <c r="I443" s="30"/>
      <c r="J443" s="30"/>
      <c r="K443" s="30"/>
      <c r="L443" s="3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60"/>
    </row>
    <row r="444" spans="1:25" ht="12.75" customHeight="1" hidden="1">
      <c r="A444" s="15"/>
      <c r="B444" s="17"/>
      <c r="C444" s="17"/>
      <c r="D444" s="44"/>
      <c r="E444" s="45" t="s">
        <v>408</v>
      </c>
      <c r="F444" s="30" t="s">
        <v>407</v>
      </c>
      <c r="G444" s="30"/>
      <c r="H444" s="30"/>
      <c r="I444" s="30"/>
      <c r="J444" s="30"/>
      <c r="K444" s="30"/>
      <c r="L444" s="3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60"/>
    </row>
    <row r="445" spans="1:25" ht="12.75" customHeight="1" hidden="1">
      <c r="A445" s="15"/>
      <c r="B445" s="17"/>
      <c r="C445" s="17"/>
      <c r="D445" s="44"/>
      <c r="E445" s="45" t="s">
        <v>463</v>
      </c>
      <c r="F445" s="30" t="s">
        <v>464</v>
      </c>
      <c r="G445" s="30"/>
      <c r="H445" s="30"/>
      <c r="I445" s="30"/>
      <c r="J445" s="30"/>
      <c r="K445" s="30"/>
      <c r="L445" s="3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60"/>
    </row>
    <row r="446" spans="1:25" s="5" customFormat="1" ht="46.5" customHeight="1" hidden="1">
      <c r="A446" s="7"/>
      <c r="B446" s="8"/>
      <c r="C446" s="8"/>
      <c r="D446" s="34"/>
      <c r="E446" s="46" t="s">
        <v>661</v>
      </c>
      <c r="F446" s="49"/>
      <c r="G446" s="49"/>
      <c r="H446" s="49"/>
      <c r="I446" s="49"/>
      <c r="J446" s="49"/>
      <c r="K446" s="49"/>
      <c r="L446" s="49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59"/>
    </row>
    <row r="447" spans="1:25" ht="12.75" customHeight="1" hidden="1">
      <c r="A447" s="15"/>
      <c r="B447" s="17"/>
      <c r="C447" s="17"/>
      <c r="D447" s="44"/>
      <c r="E447" s="45" t="s">
        <v>424</v>
      </c>
      <c r="F447" s="30" t="s">
        <v>425</v>
      </c>
      <c r="G447" s="30"/>
      <c r="H447" s="30"/>
      <c r="I447" s="30"/>
      <c r="J447" s="30"/>
      <c r="K447" s="30"/>
      <c r="L447" s="3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60"/>
    </row>
    <row r="448" spans="1:25" ht="12.75" customHeight="1" hidden="1">
      <c r="A448" s="29" t="s">
        <v>285</v>
      </c>
      <c r="B448" s="30" t="s">
        <v>270</v>
      </c>
      <c r="C448" s="30" t="s">
        <v>190</v>
      </c>
      <c r="D448" s="30" t="s">
        <v>179</v>
      </c>
      <c r="E448" s="45" t="s">
        <v>286</v>
      </c>
      <c r="F448" s="44"/>
      <c r="G448" s="44"/>
      <c r="H448" s="44"/>
      <c r="I448" s="44"/>
      <c r="J448" s="44"/>
      <c r="K448" s="44"/>
      <c r="L448" s="44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60"/>
    </row>
    <row r="449" spans="1:25" ht="12.75" customHeight="1" hidden="1">
      <c r="A449" s="15"/>
      <c r="B449" s="17"/>
      <c r="C449" s="17"/>
      <c r="D449" s="44"/>
      <c r="E449" s="45" t="s">
        <v>5</v>
      </c>
      <c r="F449" s="44"/>
      <c r="G449" s="44"/>
      <c r="H449" s="44"/>
      <c r="I449" s="44"/>
      <c r="J449" s="44"/>
      <c r="K449" s="44"/>
      <c r="L449" s="44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60"/>
    </row>
    <row r="450" spans="1:25" s="5" customFormat="1" ht="46.5" customHeight="1" hidden="1">
      <c r="A450" s="7"/>
      <c r="B450" s="8"/>
      <c r="C450" s="8"/>
      <c r="D450" s="34"/>
      <c r="E450" s="46" t="s">
        <v>662</v>
      </c>
      <c r="F450" s="49"/>
      <c r="G450" s="49"/>
      <c r="H450" s="49"/>
      <c r="I450" s="49"/>
      <c r="J450" s="49"/>
      <c r="K450" s="49"/>
      <c r="L450" s="49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59"/>
    </row>
    <row r="451" spans="1:25" ht="12.75" customHeight="1" hidden="1">
      <c r="A451" s="15"/>
      <c r="B451" s="17"/>
      <c r="C451" s="17"/>
      <c r="D451" s="44"/>
      <c r="E451" s="45" t="s">
        <v>424</v>
      </c>
      <c r="F451" s="30" t="s">
        <v>425</v>
      </c>
      <c r="G451" s="30"/>
      <c r="H451" s="30"/>
      <c r="I451" s="30"/>
      <c r="J451" s="30"/>
      <c r="K451" s="30"/>
      <c r="L451" s="3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60"/>
    </row>
    <row r="452" spans="1:25" s="5" customFormat="1" ht="46.5" customHeight="1" hidden="1">
      <c r="A452" s="7"/>
      <c r="B452" s="8"/>
      <c r="C452" s="8"/>
      <c r="D452" s="34"/>
      <c r="E452" s="46" t="s">
        <v>663</v>
      </c>
      <c r="F452" s="49"/>
      <c r="G452" s="49"/>
      <c r="H452" s="49"/>
      <c r="I452" s="49"/>
      <c r="J452" s="49"/>
      <c r="K452" s="49"/>
      <c r="L452" s="49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59"/>
    </row>
    <row r="453" spans="1:25" ht="12.75" customHeight="1" hidden="1">
      <c r="A453" s="15"/>
      <c r="B453" s="17"/>
      <c r="C453" s="17"/>
      <c r="D453" s="44"/>
      <c r="E453" s="45" t="s">
        <v>424</v>
      </c>
      <c r="F453" s="30" t="s">
        <v>425</v>
      </c>
      <c r="G453" s="30"/>
      <c r="H453" s="30"/>
      <c r="I453" s="30"/>
      <c r="J453" s="30"/>
      <c r="K453" s="30"/>
      <c r="L453" s="3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60"/>
    </row>
    <row r="454" spans="1:25" s="5" customFormat="1" ht="46.5" customHeight="1" hidden="1">
      <c r="A454" s="7"/>
      <c r="B454" s="8"/>
      <c r="C454" s="8"/>
      <c r="D454" s="34"/>
      <c r="E454" s="46" t="s">
        <v>664</v>
      </c>
      <c r="F454" s="49"/>
      <c r="G454" s="49"/>
      <c r="H454" s="49"/>
      <c r="I454" s="49"/>
      <c r="J454" s="49"/>
      <c r="K454" s="49"/>
      <c r="L454" s="49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59"/>
    </row>
    <row r="455" spans="1:25" ht="12.75" customHeight="1" hidden="1">
      <c r="A455" s="15"/>
      <c r="B455" s="17"/>
      <c r="C455" s="17"/>
      <c r="D455" s="44"/>
      <c r="E455" s="45" t="s">
        <v>491</v>
      </c>
      <c r="F455" s="30" t="s">
        <v>490</v>
      </c>
      <c r="G455" s="30"/>
      <c r="H455" s="30"/>
      <c r="I455" s="30"/>
      <c r="J455" s="30"/>
      <c r="K455" s="30"/>
      <c r="L455" s="3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60"/>
    </row>
    <row r="456" spans="1:25" ht="12.75" customHeight="1" hidden="1">
      <c r="A456" s="15"/>
      <c r="B456" s="17"/>
      <c r="C456" s="17"/>
      <c r="D456" s="44"/>
      <c r="E456" s="45" t="s">
        <v>499</v>
      </c>
      <c r="F456" s="30" t="s">
        <v>500</v>
      </c>
      <c r="G456" s="30"/>
      <c r="H456" s="30"/>
      <c r="I456" s="30"/>
      <c r="J456" s="30"/>
      <c r="K456" s="30"/>
      <c r="L456" s="3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60"/>
    </row>
    <row r="457" spans="1:25" ht="12.75" customHeight="1">
      <c r="A457" s="29" t="s">
        <v>287</v>
      </c>
      <c r="B457" s="30" t="s">
        <v>270</v>
      </c>
      <c r="C457" s="30" t="s">
        <v>190</v>
      </c>
      <c r="D457" s="30" t="s">
        <v>219</v>
      </c>
      <c r="E457" s="45" t="s">
        <v>288</v>
      </c>
      <c r="F457" s="44"/>
      <c r="G457" s="44">
        <f>H457+I457</f>
        <v>52659162</v>
      </c>
      <c r="H457" s="44">
        <v>1596800</v>
      </c>
      <c r="I457" s="44">
        <v>51062362</v>
      </c>
      <c r="J457" s="44"/>
      <c r="K457" s="44"/>
      <c r="L457" s="44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60"/>
    </row>
    <row r="458" spans="1:25" ht="12.75" customHeight="1">
      <c r="A458" s="15"/>
      <c r="B458" s="17"/>
      <c r="C458" s="17"/>
      <c r="D458" s="44"/>
      <c r="E458" s="45" t="s">
        <v>5</v>
      </c>
      <c r="F458" s="44"/>
      <c r="G458" s="44"/>
      <c r="H458" s="44"/>
      <c r="I458" s="44"/>
      <c r="J458" s="44"/>
      <c r="K458" s="44"/>
      <c r="L458" s="44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60"/>
    </row>
    <row r="459" spans="1:25" s="5" customFormat="1" ht="14.25" customHeight="1">
      <c r="A459" s="7"/>
      <c r="B459" s="8"/>
      <c r="C459" s="8"/>
      <c r="D459" s="34"/>
      <c r="E459" s="46" t="s">
        <v>665</v>
      </c>
      <c r="F459" s="49"/>
      <c r="G459" s="49"/>
      <c r="H459" s="49"/>
      <c r="I459" s="49"/>
      <c r="J459" s="49"/>
      <c r="K459" s="49"/>
      <c r="L459" s="49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59"/>
    </row>
    <row r="460" spans="1:25" ht="12.75" customHeight="1">
      <c r="A460" s="15"/>
      <c r="B460" s="17"/>
      <c r="C460" s="17"/>
      <c r="D460" s="44"/>
      <c r="E460" s="45" t="s">
        <v>389</v>
      </c>
      <c r="F460" s="30" t="s">
        <v>390</v>
      </c>
      <c r="G460" s="30"/>
      <c r="H460" s="30"/>
      <c r="I460" s="30"/>
      <c r="J460" s="30"/>
      <c r="K460" s="30"/>
      <c r="L460" s="3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60"/>
    </row>
    <row r="461" spans="1:25" ht="12.75" customHeight="1">
      <c r="A461" s="15"/>
      <c r="B461" s="17"/>
      <c r="C461" s="17"/>
      <c r="D461" s="44"/>
      <c r="E461" s="45" t="s">
        <v>398</v>
      </c>
      <c r="F461" s="30" t="s">
        <v>397</v>
      </c>
      <c r="G461" s="30"/>
      <c r="H461" s="30"/>
      <c r="I461" s="30"/>
      <c r="J461" s="30"/>
      <c r="K461" s="30"/>
      <c r="L461" s="3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60"/>
    </row>
    <row r="462" spans="1:25" s="5" customFormat="1" ht="17.25" customHeight="1">
      <c r="A462" s="7" t="s">
        <v>289</v>
      </c>
      <c r="B462" s="8" t="s">
        <v>270</v>
      </c>
      <c r="C462" s="8" t="s">
        <v>206</v>
      </c>
      <c r="D462" s="34" t="s">
        <v>163</v>
      </c>
      <c r="E462" s="46" t="s">
        <v>290</v>
      </c>
      <c r="F462" s="49"/>
      <c r="G462" s="49">
        <f>G468</f>
        <v>3906579.4</v>
      </c>
      <c r="H462" s="49">
        <f>H468</f>
        <v>3906579.4</v>
      </c>
      <c r="I462" s="49">
        <f>I468</f>
        <v>0</v>
      </c>
      <c r="J462" s="49"/>
      <c r="K462" s="49"/>
      <c r="L462" s="49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59"/>
    </row>
    <row r="463" spans="1:25" ht="12.75" customHeight="1">
      <c r="A463" s="15"/>
      <c r="B463" s="17"/>
      <c r="C463" s="17"/>
      <c r="D463" s="44"/>
      <c r="E463" s="45" t="s">
        <v>168</v>
      </c>
      <c r="F463" s="44"/>
      <c r="G463" s="44"/>
      <c r="H463" s="44"/>
      <c r="I463" s="44"/>
      <c r="J463" s="44"/>
      <c r="K463" s="44"/>
      <c r="L463" s="44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60"/>
    </row>
    <row r="464" spans="1:25" ht="12.75" customHeight="1" hidden="1">
      <c r="A464" s="29" t="s">
        <v>291</v>
      </c>
      <c r="B464" s="30" t="s">
        <v>270</v>
      </c>
      <c r="C464" s="30" t="s">
        <v>206</v>
      </c>
      <c r="D464" s="30" t="s">
        <v>166</v>
      </c>
      <c r="E464" s="45" t="s">
        <v>292</v>
      </c>
      <c r="F464" s="44"/>
      <c r="G464" s="44"/>
      <c r="H464" s="44"/>
      <c r="I464" s="44"/>
      <c r="J464" s="44"/>
      <c r="K464" s="44"/>
      <c r="L464" s="44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60"/>
    </row>
    <row r="465" spans="1:25" ht="12.75" customHeight="1" hidden="1">
      <c r="A465" s="15"/>
      <c r="B465" s="17"/>
      <c r="C465" s="17"/>
      <c r="D465" s="44"/>
      <c r="E465" s="45" t="s">
        <v>5</v>
      </c>
      <c r="F465" s="44"/>
      <c r="G465" s="44"/>
      <c r="H465" s="44"/>
      <c r="I465" s="44"/>
      <c r="J465" s="44"/>
      <c r="K465" s="44"/>
      <c r="L465" s="44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60"/>
    </row>
    <row r="466" spans="1:25" s="5" customFormat="1" ht="46.5" customHeight="1" hidden="1">
      <c r="A466" s="7"/>
      <c r="B466" s="8"/>
      <c r="C466" s="8"/>
      <c r="D466" s="34"/>
      <c r="E466" s="46" t="s">
        <v>666</v>
      </c>
      <c r="F466" s="49"/>
      <c r="G466" s="49"/>
      <c r="H466" s="49"/>
      <c r="I466" s="49"/>
      <c r="J466" s="49"/>
      <c r="K466" s="49"/>
      <c r="L466" s="49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59"/>
    </row>
    <row r="467" spans="1:25" ht="12.75" customHeight="1" hidden="1">
      <c r="A467" s="15"/>
      <c r="B467" s="17"/>
      <c r="C467" s="17"/>
      <c r="D467" s="44"/>
      <c r="E467" s="45" t="s">
        <v>389</v>
      </c>
      <c r="F467" s="30" t="s">
        <v>390</v>
      </c>
      <c r="G467" s="30"/>
      <c r="H467" s="30"/>
      <c r="I467" s="30"/>
      <c r="J467" s="30"/>
      <c r="K467" s="30"/>
      <c r="L467" s="3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60"/>
    </row>
    <row r="468" spans="1:25" ht="12.75" customHeight="1">
      <c r="A468" s="29" t="s">
        <v>293</v>
      </c>
      <c r="B468" s="30" t="s">
        <v>270</v>
      </c>
      <c r="C468" s="30" t="s">
        <v>206</v>
      </c>
      <c r="D468" s="30" t="s">
        <v>172</v>
      </c>
      <c r="E468" s="45" t="s">
        <v>294</v>
      </c>
      <c r="F468" s="44"/>
      <c r="G468" s="44">
        <f>H468+I468</f>
        <v>3906579.4</v>
      </c>
      <c r="H468" s="44">
        <v>3906579.4</v>
      </c>
      <c r="I468" s="44"/>
      <c r="J468" s="44"/>
      <c r="K468" s="44"/>
      <c r="L468" s="44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60"/>
    </row>
    <row r="469" spans="1:25" ht="12.75" customHeight="1">
      <c r="A469" s="15"/>
      <c r="B469" s="17"/>
      <c r="C469" s="17"/>
      <c r="D469" s="44"/>
      <c r="E469" s="45" t="s">
        <v>5</v>
      </c>
      <c r="F469" s="44"/>
      <c r="G469" s="44"/>
      <c r="H469" s="44"/>
      <c r="I469" s="44"/>
      <c r="J469" s="44"/>
      <c r="K469" s="44"/>
      <c r="L469" s="44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60"/>
    </row>
    <row r="470" spans="1:25" s="5" customFormat="1" ht="20.25" customHeight="1">
      <c r="A470" s="7"/>
      <c r="B470" s="8"/>
      <c r="C470" s="8"/>
      <c r="D470" s="34"/>
      <c r="E470" s="46" t="s">
        <v>667</v>
      </c>
      <c r="F470" s="49"/>
      <c r="G470" s="49"/>
      <c r="H470" s="49"/>
      <c r="I470" s="49"/>
      <c r="J470" s="49"/>
      <c r="K470" s="49"/>
      <c r="L470" s="49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59"/>
    </row>
    <row r="471" spans="1:25" ht="12.75" customHeight="1">
      <c r="A471" s="15"/>
      <c r="B471" s="17"/>
      <c r="C471" s="17"/>
      <c r="D471" s="44"/>
      <c r="E471" s="45" t="s">
        <v>463</v>
      </c>
      <c r="F471" s="30" t="s">
        <v>464</v>
      </c>
      <c r="G471" s="30"/>
      <c r="H471" s="30"/>
      <c r="I471" s="30"/>
      <c r="J471" s="30"/>
      <c r="K471" s="30"/>
      <c r="L471" s="3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60"/>
    </row>
    <row r="472" spans="1:25" s="5" customFormat="1" ht="15" customHeight="1">
      <c r="A472" s="7" t="s">
        <v>295</v>
      </c>
      <c r="B472" s="8" t="s">
        <v>296</v>
      </c>
      <c r="C472" s="8" t="s">
        <v>163</v>
      </c>
      <c r="D472" s="34" t="s">
        <v>163</v>
      </c>
      <c r="E472" s="46" t="s">
        <v>297</v>
      </c>
      <c r="F472" s="49"/>
      <c r="G472" s="49">
        <f>G474+G491+G501+G505+G508+G538</f>
        <v>1120495406</v>
      </c>
      <c r="H472" s="49">
        <f>H474+H491+H501+H505+H508+H538</f>
        <v>915419099.6</v>
      </c>
      <c r="I472" s="49">
        <f>I474+I491+I501+I505+I508+I538</f>
        <v>205076306.39999998</v>
      </c>
      <c r="J472" s="49"/>
      <c r="K472" s="49"/>
      <c r="L472" s="49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59"/>
    </row>
    <row r="473" spans="1:25" ht="12.75" customHeight="1">
      <c r="A473" s="15"/>
      <c r="B473" s="17"/>
      <c r="C473" s="17"/>
      <c r="D473" s="44"/>
      <c r="E473" s="45" t="s">
        <v>5</v>
      </c>
      <c r="F473" s="44"/>
      <c r="G473" s="44"/>
      <c r="H473" s="44"/>
      <c r="I473" s="44"/>
      <c r="J473" s="44"/>
      <c r="K473" s="44"/>
      <c r="L473" s="44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60"/>
    </row>
    <row r="474" spans="1:25" s="5" customFormat="1" ht="21.75" customHeight="1">
      <c r="A474" s="7" t="s">
        <v>298</v>
      </c>
      <c r="B474" s="8" t="s">
        <v>296</v>
      </c>
      <c r="C474" s="8" t="s">
        <v>166</v>
      </c>
      <c r="D474" s="34" t="s">
        <v>163</v>
      </c>
      <c r="E474" s="46" t="s">
        <v>299</v>
      </c>
      <c r="F474" s="49"/>
      <c r="G474" s="49">
        <f>SUM(G476:G487)</f>
        <v>801974811.2</v>
      </c>
      <c r="H474" s="49">
        <f>SUM(H476:H487)</f>
        <v>733495784.6</v>
      </c>
      <c r="I474" s="49">
        <f>SUM(I476:I487)</f>
        <v>68479026.6</v>
      </c>
      <c r="J474" s="49"/>
      <c r="K474" s="49"/>
      <c r="L474" s="49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59"/>
    </row>
    <row r="475" spans="1:25" ht="12.75" customHeight="1">
      <c r="A475" s="15"/>
      <c r="B475" s="17"/>
      <c r="C475" s="17"/>
      <c r="D475" s="44"/>
      <c r="E475" s="45" t="s">
        <v>168</v>
      </c>
      <c r="F475" s="44"/>
      <c r="G475" s="44"/>
      <c r="H475" s="44"/>
      <c r="I475" s="44"/>
      <c r="J475" s="44"/>
      <c r="K475" s="44"/>
      <c r="L475" s="44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60"/>
    </row>
    <row r="476" spans="1:25" ht="12.75" customHeight="1">
      <c r="A476" s="29" t="s">
        <v>300</v>
      </c>
      <c r="B476" s="30" t="s">
        <v>296</v>
      </c>
      <c r="C476" s="30" t="s">
        <v>166</v>
      </c>
      <c r="D476" s="30" t="s">
        <v>166</v>
      </c>
      <c r="E476" s="45" t="s">
        <v>301</v>
      </c>
      <c r="F476" s="44"/>
      <c r="G476" s="44">
        <f>H476+I476</f>
        <v>801824811.2</v>
      </c>
      <c r="H476" s="44">
        <v>733345784.6</v>
      </c>
      <c r="I476" s="44">
        <v>68479026.6</v>
      </c>
      <c r="J476" s="44"/>
      <c r="K476" s="44"/>
      <c r="L476" s="44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60"/>
    </row>
    <row r="477" spans="1:25" ht="12.75" customHeight="1" hidden="1">
      <c r="A477" s="15"/>
      <c r="B477" s="17"/>
      <c r="C477" s="17"/>
      <c r="D477" s="44"/>
      <c r="E477" s="45" t="s">
        <v>5</v>
      </c>
      <c r="F477" s="44"/>
      <c r="G477" s="44"/>
      <c r="H477" s="44"/>
      <c r="I477" s="44"/>
      <c r="J477" s="44"/>
      <c r="K477" s="44"/>
      <c r="L477" s="44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60"/>
    </row>
    <row r="478" spans="1:25" s="5" customFormat="1" ht="46.5" customHeight="1" hidden="1">
      <c r="A478" s="7"/>
      <c r="B478" s="8"/>
      <c r="C478" s="8"/>
      <c r="D478" s="34"/>
      <c r="E478" s="46" t="s">
        <v>668</v>
      </c>
      <c r="F478" s="49"/>
      <c r="G478" s="49"/>
      <c r="H478" s="49"/>
      <c r="I478" s="49"/>
      <c r="J478" s="49"/>
      <c r="K478" s="49"/>
      <c r="L478" s="49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59"/>
    </row>
    <row r="479" spans="1:25" ht="12.75" customHeight="1" hidden="1">
      <c r="A479" s="15"/>
      <c r="B479" s="17"/>
      <c r="C479" s="17"/>
      <c r="D479" s="44"/>
      <c r="E479" s="45" t="s">
        <v>389</v>
      </c>
      <c r="F479" s="30" t="s">
        <v>390</v>
      </c>
      <c r="G479" s="30"/>
      <c r="H479" s="30"/>
      <c r="I479" s="30"/>
      <c r="J479" s="30"/>
      <c r="K479" s="30"/>
      <c r="L479" s="3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60"/>
    </row>
    <row r="480" spans="1:25" ht="12.75" customHeight="1" hidden="1">
      <c r="A480" s="15"/>
      <c r="B480" s="17"/>
      <c r="C480" s="17"/>
      <c r="D480" s="44"/>
      <c r="E480" s="45" t="s">
        <v>410</v>
      </c>
      <c r="F480" s="30" t="s">
        <v>411</v>
      </c>
      <c r="G480" s="30"/>
      <c r="H480" s="30"/>
      <c r="I480" s="30"/>
      <c r="J480" s="30"/>
      <c r="K480" s="30"/>
      <c r="L480" s="3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60"/>
    </row>
    <row r="481" spans="1:25" ht="12.75" customHeight="1" hidden="1">
      <c r="A481" s="15"/>
      <c r="B481" s="17"/>
      <c r="C481" s="17"/>
      <c r="D481" s="44"/>
      <c r="E481" s="45" t="s">
        <v>424</v>
      </c>
      <c r="F481" s="30" t="s">
        <v>425</v>
      </c>
      <c r="G481" s="30"/>
      <c r="H481" s="30"/>
      <c r="I481" s="30"/>
      <c r="J481" s="30"/>
      <c r="K481" s="30"/>
      <c r="L481" s="3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60"/>
    </row>
    <row r="482" spans="1:25" s="5" customFormat="1" ht="46.5" customHeight="1" hidden="1">
      <c r="A482" s="7"/>
      <c r="B482" s="8"/>
      <c r="C482" s="8"/>
      <c r="D482" s="34"/>
      <c r="E482" s="46" t="s">
        <v>669</v>
      </c>
      <c r="F482" s="49"/>
      <c r="G482" s="49"/>
      <c r="H482" s="49"/>
      <c r="I482" s="49"/>
      <c r="J482" s="49"/>
      <c r="K482" s="49"/>
      <c r="L482" s="49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59"/>
    </row>
    <row r="483" spans="1:25" ht="12.75" customHeight="1" hidden="1">
      <c r="A483" s="15"/>
      <c r="B483" s="17"/>
      <c r="C483" s="17"/>
      <c r="D483" s="44"/>
      <c r="E483" s="45" t="s">
        <v>410</v>
      </c>
      <c r="F483" s="30" t="s">
        <v>411</v>
      </c>
      <c r="G483" s="30"/>
      <c r="H483" s="30"/>
      <c r="I483" s="30"/>
      <c r="J483" s="30"/>
      <c r="K483" s="30"/>
      <c r="L483" s="3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60"/>
    </row>
    <row r="484" spans="1:25" ht="12.75" customHeight="1" hidden="1">
      <c r="A484" s="15"/>
      <c r="B484" s="17"/>
      <c r="C484" s="17"/>
      <c r="D484" s="44"/>
      <c r="E484" s="45" t="s">
        <v>499</v>
      </c>
      <c r="F484" s="30" t="s">
        <v>500</v>
      </c>
      <c r="G484" s="30"/>
      <c r="H484" s="30"/>
      <c r="I484" s="30"/>
      <c r="J484" s="30"/>
      <c r="K484" s="30"/>
      <c r="L484" s="3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60"/>
    </row>
    <row r="485" spans="1:25" s="5" customFormat="1" ht="46.5" customHeight="1" hidden="1">
      <c r="A485" s="7"/>
      <c r="B485" s="8"/>
      <c r="C485" s="8"/>
      <c r="D485" s="34"/>
      <c r="E485" s="46" t="s">
        <v>670</v>
      </c>
      <c r="F485" s="49"/>
      <c r="G485" s="49"/>
      <c r="H485" s="49"/>
      <c r="I485" s="49"/>
      <c r="J485" s="49"/>
      <c r="K485" s="49"/>
      <c r="L485" s="49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59"/>
    </row>
    <row r="486" spans="1:25" ht="12.75" customHeight="1" hidden="1">
      <c r="A486" s="15"/>
      <c r="B486" s="17"/>
      <c r="C486" s="17"/>
      <c r="D486" s="44"/>
      <c r="E486" s="45" t="s">
        <v>424</v>
      </c>
      <c r="F486" s="30" t="s">
        <v>425</v>
      </c>
      <c r="G486" s="30"/>
      <c r="H486" s="30"/>
      <c r="I486" s="30"/>
      <c r="J486" s="30"/>
      <c r="K486" s="30"/>
      <c r="L486" s="3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60"/>
    </row>
    <row r="487" spans="1:25" ht="12.75" customHeight="1">
      <c r="A487" s="29" t="s">
        <v>302</v>
      </c>
      <c r="B487" s="30" t="s">
        <v>296</v>
      </c>
      <c r="C487" s="30" t="s">
        <v>166</v>
      </c>
      <c r="D487" s="30" t="s">
        <v>190</v>
      </c>
      <c r="E487" s="45" t="s">
        <v>303</v>
      </c>
      <c r="F487" s="44"/>
      <c r="G487" s="44">
        <f>H487+I487</f>
        <v>150000</v>
      </c>
      <c r="H487" s="44">
        <v>150000</v>
      </c>
      <c r="I487" s="44">
        <v>0</v>
      </c>
      <c r="J487" s="44"/>
      <c r="K487" s="44"/>
      <c r="L487" s="44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60"/>
    </row>
    <row r="488" spans="1:25" ht="12.75" customHeight="1">
      <c r="A488" s="15"/>
      <c r="B488" s="17"/>
      <c r="C488" s="17"/>
      <c r="D488" s="44"/>
      <c r="E488" s="45" t="s">
        <v>5</v>
      </c>
      <c r="F488" s="44"/>
      <c r="G488" s="44"/>
      <c r="H488" s="44"/>
      <c r="I488" s="44"/>
      <c r="J488" s="44"/>
      <c r="K488" s="44"/>
      <c r="L488" s="44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60"/>
    </row>
    <row r="489" spans="1:25" s="5" customFormat="1" ht="14.25" customHeight="1">
      <c r="A489" s="7"/>
      <c r="B489" s="8"/>
      <c r="C489" s="8"/>
      <c r="D489" s="34"/>
      <c r="E489" s="46" t="s">
        <v>671</v>
      </c>
      <c r="F489" s="49"/>
      <c r="G489" s="49"/>
      <c r="H489" s="49"/>
      <c r="I489" s="49"/>
      <c r="J489" s="49"/>
      <c r="K489" s="49"/>
      <c r="L489" s="49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59"/>
    </row>
    <row r="490" spans="1:25" ht="12.75" customHeight="1">
      <c r="A490" s="15"/>
      <c r="B490" s="17"/>
      <c r="C490" s="17"/>
      <c r="D490" s="44"/>
      <c r="E490" s="45" t="s">
        <v>424</v>
      </c>
      <c r="F490" s="30" t="s">
        <v>425</v>
      </c>
      <c r="G490" s="30"/>
      <c r="H490" s="30"/>
      <c r="I490" s="30"/>
      <c r="J490" s="30"/>
      <c r="K490" s="30"/>
      <c r="L490" s="3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60"/>
    </row>
    <row r="491" spans="1:25" s="5" customFormat="1" ht="15.75" customHeight="1">
      <c r="A491" s="7" t="s">
        <v>304</v>
      </c>
      <c r="B491" s="8" t="s">
        <v>296</v>
      </c>
      <c r="C491" s="8" t="s">
        <v>190</v>
      </c>
      <c r="D491" s="34" t="s">
        <v>163</v>
      </c>
      <c r="E491" s="46" t="s">
        <v>305</v>
      </c>
      <c r="F491" s="49"/>
      <c r="G491" s="49">
        <f>G493+G497</f>
        <v>3408850</v>
      </c>
      <c r="H491" s="49">
        <f>H493+H497</f>
        <v>3408850</v>
      </c>
      <c r="I491" s="49">
        <f>I493+I497</f>
        <v>0</v>
      </c>
      <c r="J491" s="49"/>
      <c r="K491" s="49"/>
      <c r="L491" s="49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59"/>
    </row>
    <row r="492" spans="1:25" ht="12.75" customHeight="1">
      <c r="A492" s="15"/>
      <c r="B492" s="17"/>
      <c r="C492" s="17"/>
      <c r="D492" s="44"/>
      <c r="E492" s="45" t="s">
        <v>168</v>
      </c>
      <c r="F492" s="44"/>
      <c r="G492" s="44"/>
      <c r="H492" s="44"/>
      <c r="I492" s="44"/>
      <c r="J492" s="44"/>
      <c r="K492" s="44"/>
      <c r="L492" s="44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60"/>
    </row>
    <row r="493" spans="1:25" ht="12.75" customHeight="1">
      <c r="A493" s="29" t="s">
        <v>306</v>
      </c>
      <c r="B493" s="30" t="s">
        <v>296</v>
      </c>
      <c r="C493" s="30" t="s">
        <v>190</v>
      </c>
      <c r="D493" s="30" t="s">
        <v>166</v>
      </c>
      <c r="E493" s="45" t="s">
        <v>307</v>
      </c>
      <c r="F493" s="44"/>
      <c r="G493" s="44">
        <f>H493+I493</f>
        <v>758640</v>
      </c>
      <c r="H493" s="44">
        <v>758640</v>
      </c>
      <c r="I493" s="44">
        <v>0</v>
      </c>
      <c r="J493" s="44"/>
      <c r="K493" s="44"/>
      <c r="L493" s="44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60"/>
    </row>
    <row r="494" spans="1:25" ht="12.75" customHeight="1">
      <c r="A494" s="15"/>
      <c r="B494" s="17"/>
      <c r="C494" s="17"/>
      <c r="D494" s="44"/>
      <c r="E494" s="45" t="s">
        <v>5</v>
      </c>
      <c r="F494" s="44"/>
      <c r="G494" s="44"/>
      <c r="H494" s="44"/>
      <c r="I494" s="44"/>
      <c r="J494" s="44"/>
      <c r="K494" s="44"/>
      <c r="L494" s="44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60"/>
    </row>
    <row r="495" spans="1:25" s="5" customFormat="1" ht="18.75" customHeight="1">
      <c r="A495" s="7"/>
      <c r="B495" s="8"/>
      <c r="C495" s="8"/>
      <c r="D495" s="34"/>
      <c r="E495" s="46" t="s">
        <v>671</v>
      </c>
      <c r="F495" s="49"/>
      <c r="G495" s="49"/>
      <c r="H495" s="49"/>
      <c r="I495" s="49"/>
      <c r="J495" s="49"/>
      <c r="K495" s="49"/>
      <c r="L495" s="49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59"/>
    </row>
    <row r="496" spans="1:25" ht="12.75" customHeight="1">
      <c r="A496" s="15"/>
      <c r="B496" s="17"/>
      <c r="C496" s="17"/>
      <c r="D496" s="44"/>
      <c r="E496" s="45" t="s">
        <v>424</v>
      </c>
      <c r="F496" s="30" t="s">
        <v>425</v>
      </c>
      <c r="G496" s="30"/>
      <c r="H496" s="30"/>
      <c r="I496" s="30"/>
      <c r="J496" s="30"/>
      <c r="K496" s="30"/>
      <c r="L496" s="3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60"/>
    </row>
    <row r="497" spans="1:25" ht="12.75" customHeight="1">
      <c r="A497" s="29" t="s">
        <v>308</v>
      </c>
      <c r="B497" s="30" t="s">
        <v>296</v>
      </c>
      <c r="C497" s="30" t="s">
        <v>190</v>
      </c>
      <c r="D497" s="30" t="s">
        <v>190</v>
      </c>
      <c r="E497" s="45" t="s">
        <v>309</v>
      </c>
      <c r="F497" s="44"/>
      <c r="G497" s="44">
        <f>H497+I497</f>
        <v>2650210</v>
      </c>
      <c r="H497" s="44">
        <v>2650210</v>
      </c>
      <c r="I497" s="44">
        <v>0</v>
      </c>
      <c r="J497" s="44"/>
      <c r="K497" s="44"/>
      <c r="L497" s="44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60"/>
    </row>
    <row r="498" spans="1:25" ht="12.75" customHeight="1">
      <c r="A498" s="15"/>
      <c r="B498" s="17"/>
      <c r="C498" s="17"/>
      <c r="D498" s="44"/>
      <c r="E498" s="45" t="s">
        <v>5</v>
      </c>
      <c r="F498" s="44"/>
      <c r="G498" s="44"/>
      <c r="H498" s="44"/>
      <c r="I498" s="44"/>
      <c r="J498" s="44"/>
      <c r="K498" s="44"/>
      <c r="L498" s="44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60"/>
    </row>
    <row r="499" spans="1:25" s="5" customFormat="1" ht="11.25" customHeight="1">
      <c r="A499" s="7"/>
      <c r="B499" s="8"/>
      <c r="C499" s="8"/>
      <c r="D499" s="34"/>
      <c r="E499" s="46" t="s">
        <v>671</v>
      </c>
      <c r="F499" s="49"/>
      <c r="G499" s="49"/>
      <c r="H499" s="49"/>
      <c r="I499" s="49"/>
      <c r="J499" s="49"/>
      <c r="K499" s="49"/>
      <c r="L499" s="49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59"/>
    </row>
    <row r="500" spans="1:25" ht="24.75" customHeight="1">
      <c r="A500" s="15"/>
      <c r="B500" s="17"/>
      <c r="C500" s="17"/>
      <c r="D500" s="44"/>
      <c r="E500" s="45" t="s">
        <v>424</v>
      </c>
      <c r="F500" s="30" t="s">
        <v>425</v>
      </c>
      <c r="G500" s="30"/>
      <c r="H500" s="30"/>
      <c r="I500" s="30"/>
      <c r="J500" s="30"/>
      <c r="K500" s="30"/>
      <c r="L500" s="3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60"/>
    </row>
    <row r="501" spans="1:25" ht="21.75" customHeight="1">
      <c r="A501" s="15">
        <v>2930</v>
      </c>
      <c r="B501" s="282" t="s">
        <v>296</v>
      </c>
      <c r="C501" s="282" t="s">
        <v>172</v>
      </c>
      <c r="D501" s="282" t="s">
        <v>163</v>
      </c>
      <c r="E501" s="272" t="s">
        <v>784</v>
      </c>
      <c r="F501" s="30"/>
      <c r="G501" s="336">
        <f>G503+G504</f>
        <v>320000</v>
      </c>
      <c r="H501" s="336">
        <f>H503+H504</f>
        <v>320000</v>
      </c>
      <c r="I501" s="336">
        <f>I503+I504</f>
        <v>0</v>
      </c>
      <c r="J501" s="30"/>
      <c r="K501" s="30"/>
      <c r="L501" s="3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60"/>
    </row>
    <row r="502" spans="1:25" ht="12.75" customHeight="1">
      <c r="A502" s="15"/>
      <c r="B502" s="17"/>
      <c r="C502" s="17"/>
      <c r="D502" s="44"/>
      <c r="E502" s="272" t="s">
        <v>772</v>
      </c>
      <c r="F502" s="30"/>
      <c r="G502" s="281"/>
      <c r="H502" s="281"/>
      <c r="I502" s="281"/>
      <c r="J502" s="30"/>
      <c r="K502" s="30"/>
      <c r="L502" s="3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60"/>
    </row>
    <row r="503" spans="1:25" ht="23.25" customHeight="1">
      <c r="A503" s="15">
        <v>2931</v>
      </c>
      <c r="B503" s="282" t="s">
        <v>296</v>
      </c>
      <c r="C503" s="282" t="s">
        <v>172</v>
      </c>
      <c r="D503" s="282" t="s">
        <v>166</v>
      </c>
      <c r="E503" s="337" t="s">
        <v>785</v>
      </c>
      <c r="F503" s="30"/>
      <c r="G503" s="281">
        <f>H503</f>
        <v>70000</v>
      </c>
      <c r="H503" s="281">
        <v>70000</v>
      </c>
      <c r="I503" s="281"/>
      <c r="J503" s="30"/>
      <c r="K503" s="30"/>
      <c r="L503" s="3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60"/>
    </row>
    <row r="504" spans="1:25" ht="15.75" customHeight="1">
      <c r="A504" s="15">
        <v>2932</v>
      </c>
      <c r="B504" s="282" t="s">
        <v>296</v>
      </c>
      <c r="C504" s="282" t="s">
        <v>172</v>
      </c>
      <c r="D504" s="282" t="s">
        <v>190</v>
      </c>
      <c r="E504" s="272" t="s">
        <v>786</v>
      </c>
      <c r="F504" s="30"/>
      <c r="G504" s="281">
        <f>H504</f>
        <v>250000</v>
      </c>
      <c r="H504" s="281">
        <v>250000</v>
      </c>
      <c r="I504" s="281"/>
      <c r="J504" s="30"/>
      <c r="K504" s="30"/>
      <c r="L504" s="3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60"/>
    </row>
    <row r="505" spans="1:25" ht="15" customHeight="1">
      <c r="A505" s="15">
        <v>2940</v>
      </c>
      <c r="B505" s="282" t="s">
        <v>296</v>
      </c>
      <c r="C505" s="282" t="s">
        <v>206</v>
      </c>
      <c r="D505" s="282" t="s">
        <v>163</v>
      </c>
      <c r="E505" s="272" t="s">
        <v>787</v>
      </c>
      <c r="F505" s="30"/>
      <c r="G505" s="336">
        <f>G507</f>
        <v>5194000</v>
      </c>
      <c r="H505" s="336">
        <f>H507</f>
        <v>5194000</v>
      </c>
      <c r="I505" s="336">
        <f>I507</f>
        <v>0</v>
      </c>
      <c r="J505" s="30"/>
      <c r="K505" s="30"/>
      <c r="L505" s="3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60"/>
    </row>
    <row r="506" spans="1:25" ht="12.75" customHeight="1">
      <c r="A506" s="15"/>
      <c r="B506" s="282"/>
      <c r="C506" s="282"/>
      <c r="D506" s="282"/>
      <c r="E506" s="272" t="s">
        <v>772</v>
      </c>
      <c r="F506" s="30"/>
      <c r="G506" s="281"/>
      <c r="H506" s="281"/>
      <c r="I506" s="281"/>
      <c r="J506" s="30"/>
      <c r="K506" s="30"/>
      <c r="L506" s="3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60"/>
    </row>
    <row r="507" spans="1:25" ht="12.75" customHeight="1">
      <c r="A507" s="15"/>
      <c r="B507" s="282" t="s">
        <v>296</v>
      </c>
      <c r="C507" s="282" t="s">
        <v>206</v>
      </c>
      <c r="D507" s="282" t="s">
        <v>166</v>
      </c>
      <c r="E507" s="272" t="s">
        <v>788</v>
      </c>
      <c r="F507" s="30"/>
      <c r="G507" s="281">
        <f>H507+I507</f>
        <v>5194000</v>
      </c>
      <c r="H507" s="281">
        <v>5194000</v>
      </c>
      <c r="I507" s="281">
        <v>0</v>
      </c>
      <c r="J507" s="30"/>
      <c r="K507" s="30"/>
      <c r="L507" s="3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60"/>
    </row>
    <row r="508" spans="1:25" s="5" customFormat="1" ht="20.25" customHeight="1">
      <c r="A508" s="7" t="s">
        <v>310</v>
      </c>
      <c r="B508" s="8" t="s">
        <v>296</v>
      </c>
      <c r="C508" s="8" t="s">
        <v>179</v>
      </c>
      <c r="D508" s="34" t="s">
        <v>163</v>
      </c>
      <c r="E508" s="46" t="s">
        <v>311</v>
      </c>
      <c r="F508" s="49"/>
      <c r="G508" s="49">
        <f>G510</f>
        <v>222588266</v>
      </c>
      <c r="H508" s="49">
        <f>H510</f>
        <v>169304575</v>
      </c>
      <c r="I508" s="49">
        <f>I510</f>
        <v>53283691</v>
      </c>
      <c r="J508" s="49"/>
      <c r="K508" s="49"/>
      <c r="L508" s="49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59"/>
    </row>
    <row r="509" spans="1:25" ht="12.75" customHeight="1">
      <c r="A509" s="15"/>
      <c r="B509" s="17"/>
      <c r="C509" s="17"/>
      <c r="D509" s="44"/>
      <c r="E509" s="45" t="s">
        <v>168</v>
      </c>
      <c r="F509" s="44"/>
      <c r="G509" s="44"/>
      <c r="H509" s="44"/>
      <c r="I509" s="44"/>
      <c r="J509" s="44"/>
      <c r="K509" s="44"/>
      <c r="L509" s="44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60"/>
    </row>
    <row r="510" spans="1:25" ht="12.75" customHeight="1">
      <c r="A510" s="29" t="s">
        <v>312</v>
      </c>
      <c r="B510" s="30" t="s">
        <v>296</v>
      </c>
      <c r="C510" s="30" t="s">
        <v>179</v>
      </c>
      <c r="D510" s="30" t="s">
        <v>166</v>
      </c>
      <c r="E510" s="45" t="s">
        <v>313</v>
      </c>
      <c r="F510" s="44"/>
      <c r="G510" s="44">
        <f>H510+I510</f>
        <v>222588266</v>
      </c>
      <c r="H510" s="44">
        <v>169304575</v>
      </c>
      <c r="I510" s="44">
        <v>53283691</v>
      </c>
      <c r="J510" s="44"/>
      <c r="K510" s="44"/>
      <c r="L510" s="44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60"/>
    </row>
    <row r="511" spans="1:25" ht="12.75" customHeight="1">
      <c r="A511" s="15"/>
      <c r="B511" s="17"/>
      <c r="C511" s="17"/>
      <c r="D511" s="44"/>
      <c r="E511" s="45" t="s">
        <v>5</v>
      </c>
      <c r="F511" s="44"/>
      <c r="G511" s="44"/>
      <c r="H511" s="44"/>
      <c r="I511" s="44"/>
      <c r="J511" s="44"/>
      <c r="K511" s="44"/>
      <c r="L511" s="44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60"/>
    </row>
    <row r="512" spans="1:25" s="5" customFormat="1" ht="13.5" customHeight="1">
      <c r="A512" s="7"/>
      <c r="B512" s="8"/>
      <c r="C512" s="8"/>
      <c r="D512" s="34"/>
      <c r="E512" s="46" t="s">
        <v>672</v>
      </c>
      <c r="F512" s="49"/>
      <c r="G512" s="49"/>
      <c r="H512" s="49"/>
      <c r="I512" s="49"/>
      <c r="J512" s="49"/>
      <c r="K512" s="49"/>
      <c r="L512" s="49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59"/>
    </row>
    <row r="513" spans="1:25" ht="12.75" customHeight="1">
      <c r="A513" s="15"/>
      <c r="B513" s="17"/>
      <c r="C513" s="17"/>
      <c r="D513" s="44"/>
      <c r="E513" s="45" t="s">
        <v>424</v>
      </c>
      <c r="F513" s="30" t="s">
        <v>425</v>
      </c>
      <c r="G513" s="30"/>
      <c r="H513" s="30"/>
      <c r="I513" s="30"/>
      <c r="J513" s="30"/>
      <c r="K513" s="30"/>
      <c r="L513" s="3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60"/>
    </row>
    <row r="514" spans="1:25" s="5" customFormat="1" ht="19.5" customHeight="1" hidden="1">
      <c r="A514" s="7"/>
      <c r="B514" s="8"/>
      <c r="C514" s="8"/>
      <c r="D514" s="34"/>
      <c r="E514" s="46" t="s">
        <v>673</v>
      </c>
      <c r="F514" s="49"/>
      <c r="G514" s="49"/>
      <c r="H514" s="49"/>
      <c r="I514" s="49"/>
      <c r="J514" s="49"/>
      <c r="K514" s="49"/>
      <c r="L514" s="49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59"/>
    </row>
    <row r="515" spans="1:25" ht="12.75" customHeight="1" hidden="1">
      <c r="A515" s="15"/>
      <c r="B515" s="17"/>
      <c r="C515" s="17"/>
      <c r="D515" s="44"/>
      <c r="E515" s="45" t="s">
        <v>499</v>
      </c>
      <c r="F515" s="30" t="s">
        <v>500</v>
      </c>
      <c r="G515" s="30"/>
      <c r="H515" s="30"/>
      <c r="I515" s="30"/>
      <c r="J515" s="30"/>
      <c r="K515" s="30"/>
      <c r="L515" s="3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60"/>
    </row>
    <row r="516" spans="1:25" s="5" customFormat="1" ht="46.5" customHeight="1" hidden="1">
      <c r="A516" s="7"/>
      <c r="B516" s="8"/>
      <c r="C516" s="8"/>
      <c r="D516" s="34"/>
      <c r="E516" s="46" t="s">
        <v>674</v>
      </c>
      <c r="F516" s="49"/>
      <c r="G516" s="49"/>
      <c r="H516" s="49"/>
      <c r="I516" s="49"/>
      <c r="J516" s="49"/>
      <c r="K516" s="49"/>
      <c r="L516" s="49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59"/>
    </row>
    <row r="517" spans="1:25" ht="12.75" customHeight="1" hidden="1">
      <c r="A517" s="15"/>
      <c r="B517" s="17"/>
      <c r="C517" s="17"/>
      <c r="D517" s="44"/>
      <c r="E517" s="45" t="s">
        <v>424</v>
      </c>
      <c r="F517" s="30" t="s">
        <v>425</v>
      </c>
      <c r="G517" s="30"/>
      <c r="H517" s="30"/>
      <c r="I517" s="30"/>
      <c r="J517" s="30"/>
      <c r="K517" s="30"/>
      <c r="L517" s="3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60"/>
    </row>
    <row r="518" spans="1:25" s="5" customFormat="1" ht="46.5" customHeight="1" hidden="1">
      <c r="A518" s="7"/>
      <c r="B518" s="8"/>
      <c r="C518" s="8"/>
      <c r="D518" s="34"/>
      <c r="E518" s="46" t="s">
        <v>675</v>
      </c>
      <c r="F518" s="49"/>
      <c r="G518" s="49"/>
      <c r="H518" s="49"/>
      <c r="I518" s="49"/>
      <c r="J518" s="49"/>
      <c r="K518" s="49"/>
      <c r="L518" s="49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59"/>
    </row>
    <row r="519" spans="1:25" ht="12.75" customHeight="1" hidden="1">
      <c r="A519" s="15"/>
      <c r="B519" s="17"/>
      <c r="C519" s="17"/>
      <c r="D519" s="44"/>
      <c r="E519" s="45" t="s">
        <v>424</v>
      </c>
      <c r="F519" s="30" t="s">
        <v>425</v>
      </c>
      <c r="G519" s="30"/>
      <c r="H519" s="30"/>
      <c r="I519" s="30"/>
      <c r="J519" s="30"/>
      <c r="K519" s="30"/>
      <c r="L519" s="3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60"/>
    </row>
    <row r="520" spans="1:25" s="5" customFormat="1" ht="46.5" customHeight="1" hidden="1">
      <c r="A520" s="7"/>
      <c r="B520" s="8"/>
      <c r="C520" s="8"/>
      <c r="D520" s="34"/>
      <c r="E520" s="46" t="s">
        <v>676</v>
      </c>
      <c r="F520" s="49"/>
      <c r="G520" s="49"/>
      <c r="H520" s="49"/>
      <c r="I520" s="49"/>
      <c r="J520" s="49"/>
      <c r="K520" s="49"/>
      <c r="L520" s="49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59"/>
    </row>
    <row r="521" spans="1:25" ht="12.75" customHeight="1" hidden="1">
      <c r="A521" s="15"/>
      <c r="B521" s="17"/>
      <c r="C521" s="17"/>
      <c r="D521" s="44"/>
      <c r="E521" s="45" t="s">
        <v>489</v>
      </c>
      <c r="F521" s="30" t="s">
        <v>488</v>
      </c>
      <c r="G521" s="30"/>
      <c r="H521" s="30"/>
      <c r="I521" s="30"/>
      <c r="J521" s="30"/>
      <c r="K521" s="30"/>
      <c r="L521" s="3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60"/>
    </row>
    <row r="522" spans="1:25" ht="12.75" customHeight="1" hidden="1">
      <c r="A522" s="15"/>
      <c r="B522" s="17"/>
      <c r="C522" s="17"/>
      <c r="D522" s="44"/>
      <c r="E522" s="45" t="s">
        <v>491</v>
      </c>
      <c r="F522" s="30" t="s">
        <v>490</v>
      </c>
      <c r="G522" s="30"/>
      <c r="H522" s="30"/>
      <c r="I522" s="30"/>
      <c r="J522" s="30"/>
      <c r="K522" s="30"/>
      <c r="L522" s="3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60"/>
    </row>
    <row r="523" spans="1:25" s="5" customFormat="1" ht="46.5" customHeight="1" hidden="1">
      <c r="A523" s="7"/>
      <c r="B523" s="8"/>
      <c r="C523" s="8"/>
      <c r="D523" s="34"/>
      <c r="E523" s="46" t="s">
        <v>677</v>
      </c>
      <c r="F523" s="49"/>
      <c r="G523" s="49"/>
      <c r="H523" s="49"/>
      <c r="I523" s="49"/>
      <c r="J523" s="49"/>
      <c r="K523" s="49"/>
      <c r="L523" s="49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59"/>
    </row>
    <row r="524" spans="1:25" ht="12.75" customHeight="1" hidden="1">
      <c r="A524" s="15"/>
      <c r="B524" s="17"/>
      <c r="C524" s="17"/>
      <c r="D524" s="44"/>
      <c r="E524" s="45" t="s">
        <v>442</v>
      </c>
      <c r="F524" s="30" t="s">
        <v>443</v>
      </c>
      <c r="G524" s="30"/>
      <c r="H524" s="30"/>
      <c r="I524" s="30"/>
      <c r="J524" s="30"/>
      <c r="K524" s="30"/>
      <c r="L524" s="3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60"/>
    </row>
    <row r="525" spans="1:25" s="5" customFormat="1" ht="46.5" customHeight="1" hidden="1">
      <c r="A525" s="7" t="s">
        <v>314</v>
      </c>
      <c r="B525" s="8" t="s">
        <v>296</v>
      </c>
      <c r="C525" s="8" t="s">
        <v>183</v>
      </c>
      <c r="D525" s="34" t="s">
        <v>163</v>
      </c>
      <c r="E525" s="46" t="s">
        <v>315</v>
      </c>
      <c r="F525" s="49"/>
      <c r="G525" s="49"/>
      <c r="H525" s="49"/>
      <c r="I525" s="49"/>
      <c r="J525" s="49"/>
      <c r="K525" s="49"/>
      <c r="L525" s="49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59"/>
    </row>
    <row r="526" spans="1:25" ht="12.75" customHeight="1" hidden="1">
      <c r="A526" s="15"/>
      <c r="B526" s="17"/>
      <c r="C526" s="17"/>
      <c r="D526" s="44"/>
      <c r="E526" s="45" t="s">
        <v>168</v>
      </c>
      <c r="F526" s="44"/>
      <c r="G526" s="44"/>
      <c r="H526" s="44"/>
      <c r="I526" s="44"/>
      <c r="J526" s="44"/>
      <c r="K526" s="44"/>
      <c r="L526" s="44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60"/>
    </row>
    <row r="527" spans="1:25" ht="12.75" customHeight="1" hidden="1">
      <c r="A527" s="29" t="s">
        <v>316</v>
      </c>
      <c r="B527" s="30" t="s">
        <v>296</v>
      </c>
      <c r="C527" s="30" t="s">
        <v>183</v>
      </c>
      <c r="D527" s="30" t="s">
        <v>166</v>
      </c>
      <c r="E527" s="45" t="s">
        <v>315</v>
      </c>
      <c r="F527" s="44"/>
      <c r="G527" s="44"/>
      <c r="H527" s="44"/>
      <c r="I527" s="44"/>
      <c r="J527" s="44"/>
      <c r="K527" s="44"/>
      <c r="L527" s="44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60"/>
    </row>
    <row r="528" spans="1:25" ht="12.75" customHeight="1" hidden="1">
      <c r="A528" s="15"/>
      <c r="B528" s="17"/>
      <c r="C528" s="17"/>
      <c r="D528" s="44"/>
      <c r="E528" s="45" t="s">
        <v>5</v>
      </c>
      <c r="F528" s="44"/>
      <c r="G528" s="44"/>
      <c r="H528" s="44"/>
      <c r="I528" s="44"/>
      <c r="J528" s="44"/>
      <c r="K528" s="44"/>
      <c r="L528" s="44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60"/>
    </row>
    <row r="529" spans="1:25" s="5" customFormat="1" ht="46.5" customHeight="1" hidden="1">
      <c r="A529" s="7"/>
      <c r="B529" s="8"/>
      <c r="C529" s="8"/>
      <c r="D529" s="34"/>
      <c r="E529" s="46" t="s">
        <v>678</v>
      </c>
      <c r="F529" s="49"/>
      <c r="G529" s="49"/>
      <c r="H529" s="49"/>
      <c r="I529" s="49"/>
      <c r="J529" s="49"/>
      <c r="K529" s="49"/>
      <c r="L529" s="49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59"/>
    </row>
    <row r="530" spans="1:25" ht="12.75" customHeight="1" hidden="1">
      <c r="A530" s="15"/>
      <c r="B530" s="17"/>
      <c r="C530" s="17"/>
      <c r="D530" s="44"/>
      <c r="E530" s="45" t="s">
        <v>489</v>
      </c>
      <c r="F530" s="30" t="s">
        <v>488</v>
      </c>
      <c r="G530" s="30"/>
      <c r="H530" s="30"/>
      <c r="I530" s="30"/>
      <c r="J530" s="30"/>
      <c r="K530" s="30"/>
      <c r="L530" s="3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60"/>
    </row>
    <row r="531" spans="1:25" ht="12.75" customHeight="1" hidden="1">
      <c r="A531" s="15"/>
      <c r="B531" s="17"/>
      <c r="C531" s="17"/>
      <c r="D531" s="44"/>
      <c r="E531" s="45" t="s">
        <v>491</v>
      </c>
      <c r="F531" s="30" t="s">
        <v>490</v>
      </c>
      <c r="G531" s="30"/>
      <c r="H531" s="30"/>
      <c r="I531" s="30"/>
      <c r="J531" s="30"/>
      <c r="K531" s="30"/>
      <c r="L531" s="3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60"/>
    </row>
    <row r="532" spans="1:25" s="5" customFormat="1" ht="46.5" customHeight="1" hidden="1">
      <c r="A532" s="7"/>
      <c r="B532" s="8"/>
      <c r="C532" s="8"/>
      <c r="D532" s="34"/>
      <c r="E532" s="46" t="s">
        <v>679</v>
      </c>
      <c r="F532" s="49"/>
      <c r="G532" s="49"/>
      <c r="H532" s="49"/>
      <c r="I532" s="49"/>
      <c r="J532" s="49"/>
      <c r="K532" s="49"/>
      <c r="L532" s="49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59"/>
    </row>
    <row r="533" spans="1:25" ht="12.75" customHeight="1" hidden="1">
      <c r="A533" s="15"/>
      <c r="B533" s="17"/>
      <c r="C533" s="17"/>
      <c r="D533" s="44"/>
      <c r="E533" s="45" t="s">
        <v>389</v>
      </c>
      <c r="F533" s="30" t="s">
        <v>390</v>
      </c>
      <c r="G533" s="30"/>
      <c r="H533" s="30"/>
      <c r="I533" s="30"/>
      <c r="J533" s="30"/>
      <c r="K533" s="30"/>
      <c r="L533" s="3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60"/>
    </row>
    <row r="534" spans="1:25" s="5" customFormat="1" ht="46.5" customHeight="1" hidden="1">
      <c r="A534" s="7"/>
      <c r="B534" s="8"/>
      <c r="C534" s="8"/>
      <c r="D534" s="34"/>
      <c r="E534" s="46" t="s">
        <v>680</v>
      </c>
      <c r="F534" s="49"/>
      <c r="G534" s="49"/>
      <c r="H534" s="49"/>
      <c r="I534" s="49"/>
      <c r="J534" s="49"/>
      <c r="K534" s="49"/>
      <c r="L534" s="49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59"/>
    </row>
    <row r="535" spans="1:25" ht="12.75" customHeight="1" hidden="1">
      <c r="A535" s="15"/>
      <c r="B535" s="17"/>
      <c r="C535" s="17"/>
      <c r="D535" s="44"/>
      <c r="E535" s="45" t="s">
        <v>436</v>
      </c>
      <c r="F535" s="30" t="s">
        <v>437</v>
      </c>
      <c r="G535" s="30"/>
      <c r="H535" s="30"/>
      <c r="I535" s="30"/>
      <c r="J535" s="30"/>
      <c r="K535" s="30"/>
      <c r="L535" s="3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60"/>
    </row>
    <row r="536" spans="1:25" s="5" customFormat="1" ht="46.5" customHeight="1" hidden="1">
      <c r="A536" s="7"/>
      <c r="B536" s="8"/>
      <c r="C536" s="8"/>
      <c r="D536" s="34"/>
      <c r="E536" s="46" t="s">
        <v>681</v>
      </c>
      <c r="F536" s="49"/>
      <c r="G536" s="49"/>
      <c r="H536" s="49"/>
      <c r="I536" s="49"/>
      <c r="J536" s="49"/>
      <c r="K536" s="49"/>
      <c r="L536" s="49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59"/>
    </row>
    <row r="537" spans="1:25" ht="12.75" customHeight="1" hidden="1">
      <c r="A537" s="15"/>
      <c r="B537" s="17"/>
      <c r="C537" s="17"/>
      <c r="D537" s="44"/>
      <c r="E537" s="45" t="s">
        <v>381</v>
      </c>
      <c r="F537" s="30" t="s">
        <v>380</v>
      </c>
      <c r="G537" s="30"/>
      <c r="H537" s="30"/>
      <c r="I537" s="30"/>
      <c r="J537" s="30"/>
      <c r="K537" s="30"/>
      <c r="L537" s="3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60"/>
    </row>
    <row r="538" spans="1:25" ht="12.75" customHeight="1">
      <c r="A538" s="15">
        <v>2980</v>
      </c>
      <c r="B538" s="282" t="s">
        <v>296</v>
      </c>
      <c r="C538" s="282" t="s">
        <v>789</v>
      </c>
      <c r="D538" s="282" t="s">
        <v>163</v>
      </c>
      <c r="E538" s="272" t="s">
        <v>790</v>
      </c>
      <c r="F538" s="30"/>
      <c r="G538" s="338">
        <f>G540</f>
        <v>87009478.8</v>
      </c>
      <c r="H538" s="338">
        <f>H540</f>
        <v>3695890</v>
      </c>
      <c r="I538" s="338">
        <f>I540</f>
        <v>83313588.8</v>
      </c>
      <c r="J538" s="30"/>
      <c r="K538" s="30"/>
      <c r="L538" s="3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60"/>
    </row>
    <row r="539" spans="1:25" ht="12.75" customHeight="1">
      <c r="A539" s="15"/>
      <c r="B539" s="17"/>
      <c r="C539" s="17"/>
      <c r="D539" s="44"/>
      <c r="E539" s="272" t="s">
        <v>772</v>
      </c>
      <c r="F539" s="30"/>
      <c r="G539" s="30"/>
      <c r="H539" s="30"/>
      <c r="I539" s="30"/>
      <c r="J539" s="30"/>
      <c r="K539" s="30"/>
      <c r="L539" s="3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60"/>
    </row>
    <row r="540" spans="1:25" ht="12.75" customHeight="1">
      <c r="A540" s="15">
        <v>2981</v>
      </c>
      <c r="B540" s="282" t="s">
        <v>296</v>
      </c>
      <c r="C540" s="282" t="s">
        <v>789</v>
      </c>
      <c r="D540" s="282" t="s">
        <v>166</v>
      </c>
      <c r="E540" s="272" t="s">
        <v>790</v>
      </c>
      <c r="F540" s="30"/>
      <c r="G540" s="30">
        <f>H540+I540</f>
        <v>87009478.8</v>
      </c>
      <c r="H540" s="30">
        <v>3695890</v>
      </c>
      <c r="I540" s="30">
        <v>83313588.8</v>
      </c>
      <c r="J540" s="30"/>
      <c r="K540" s="30"/>
      <c r="L540" s="3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60"/>
    </row>
    <row r="541" spans="1:25" s="5" customFormat="1" ht="27" customHeight="1">
      <c r="A541" s="7" t="s">
        <v>317</v>
      </c>
      <c r="B541" s="8" t="s">
        <v>318</v>
      </c>
      <c r="C541" s="8" t="s">
        <v>163</v>
      </c>
      <c r="D541" s="34" t="s">
        <v>163</v>
      </c>
      <c r="E541" s="46" t="s">
        <v>319</v>
      </c>
      <c r="F541" s="49"/>
      <c r="G541" s="49">
        <f>G558</f>
        <v>90300850</v>
      </c>
      <c r="H541" s="49">
        <f>H558</f>
        <v>90300850</v>
      </c>
      <c r="I541" s="49">
        <f>I558</f>
        <v>0</v>
      </c>
      <c r="J541" s="49"/>
      <c r="K541" s="49"/>
      <c r="L541" s="49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59"/>
    </row>
    <row r="542" spans="1:25" ht="12.75" customHeight="1">
      <c r="A542" s="15"/>
      <c r="B542" s="17"/>
      <c r="C542" s="17"/>
      <c r="D542" s="44"/>
      <c r="E542" s="45" t="s">
        <v>5</v>
      </c>
      <c r="F542" s="44"/>
      <c r="G542" s="44"/>
      <c r="H542" s="44"/>
      <c r="I542" s="44"/>
      <c r="J542" s="44"/>
      <c r="K542" s="44"/>
      <c r="L542" s="44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60"/>
    </row>
    <row r="543" spans="1:25" s="5" customFormat="1" ht="23.25" customHeight="1" hidden="1">
      <c r="A543" s="7" t="s">
        <v>320</v>
      </c>
      <c r="B543" s="8" t="s">
        <v>318</v>
      </c>
      <c r="C543" s="8" t="s">
        <v>172</v>
      </c>
      <c r="D543" s="34" t="s">
        <v>163</v>
      </c>
      <c r="E543" s="46" t="s">
        <v>321</v>
      </c>
      <c r="F543" s="49"/>
      <c r="G543" s="49"/>
      <c r="H543" s="49"/>
      <c r="I543" s="49"/>
      <c r="J543" s="49"/>
      <c r="K543" s="49"/>
      <c r="L543" s="49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59"/>
    </row>
    <row r="544" spans="1:25" ht="12.75" customHeight="1" hidden="1">
      <c r="A544" s="15"/>
      <c r="B544" s="17"/>
      <c r="C544" s="17"/>
      <c r="D544" s="44"/>
      <c r="E544" s="45" t="s">
        <v>168</v>
      </c>
      <c r="F544" s="44"/>
      <c r="G544" s="44"/>
      <c r="H544" s="44"/>
      <c r="I544" s="44"/>
      <c r="J544" s="44"/>
      <c r="K544" s="44"/>
      <c r="L544" s="44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60"/>
    </row>
    <row r="545" spans="1:25" ht="12.75" customHeight="1" hidden="1">
      <c r="A545" s="29" t="s">
        <v>322</v>
      </c>
      <c r="B545" s="30" t="s">
        <v>318</v>
      </c>
      <c r="C545" s="30" t="s">
        <v>172</v>
      </c>
      <c r="D545" s="30" t="s">
        <v>166</v>
      </c>
      <c r="E545" s="45" t="s">
        <v>321</v>
      </c>
      <c r="F545" s="44"/>
      <c r="G545" s="44"/>
      <c r="H545" s="44"/>
      <c r="I545" s="44"/>
      <c r="J545" s="44"/>
      <c r="K545" s="44"/>
      <c r="L545" s="44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60"/>
    </row>
    <row r="546" spans="1:25" ht="12.75" customHeight="1" hidden="1">
      <c r="A546" s="15"/>
      <c r="B546" s="17"/>
      <c r="C546" s="17"/>
      <c r="D546" s="44"/>
      <c r="E546" s="45" t="s">
        <v>5</v>
      </c>
      <c r="F546" s="44"/>
      <c r="G546" s="44"/>
      <c r="H546" s="44"/>
      <c r="I546" s="44"/>
      <c r="J546" s="44"/>
      <c r="K546" s="44"/>
      <c r="L546" s="44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60"/>
    </row>
    <row r="547" spans="1:25" s="5" customFormat="1" ht="46.5" customHeight="1" hidden="1">
      <c r="A547" s="7"/>
      <c r="B547" s="8"/>
      <c r="C547" s="8"/>
      <c r="D547" s="34"/>
      <c r="E547" s="46" t="s">
        <v>682</v>
      </c>
      <c r="F547" s="49"/>
      <c r="G547" s="49"/>
      <c r="H547" s="49"/>
      <c r="I547" s="49"/>
      <c r="J547" s="49"/>
      <c r="K547" s="49"/>
      <c r="L547" s="49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59"/>
    </row>
    <row r="548" spans="1:25" ht="12.75" customHeight="1" hidden="1">
      <c r="A548" s="15"/>
      <c r="B548" s="17"/>
      <c r="C548" s="17"/>
      <c r="D548" s="44"/>
      <c r="E548" s="45" t="s">
        <v>389</v>
      </c>
      <c r="F548" s="30" t="s">
        <v>390</v>
      </c>
      <c r="G548" s="30"/>
      <c r="H548" s="30"/>
      <c r="I548" s="30"/>
      <c r="J548" s="30"/>
      <c r="K548" s="30"/>
      <c r="L548" s="3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60"/>
    </row>
    <row r="549" spans="1:25" s="5" customFormat="1" ht="46.5" customHeight="1" hidden="1">
      <c r="A549" s="7" t="s">
        <v>323</v>
      </c>
      <c r="B549" s="8" t="s">
        <v>318</v>
      </c>
      <c r="C549" s="8" t="s">
        <v>206</v>
      </c>
      <c r="D549" s="34" t="s">
        <v>163</v>
      </c>
      <c r="E549" s="46" t="s">
        <v>324</v>
      </c>
      <c r="F549" s="49"/>
      <c r="G549" s="49"/>
      <c r="H549" s="49"/>
      <c r="I549" s="49"/>
      <c r="J549" s="49"/>
      <c r="K549" s="49"/>
      <c r="L549" s="49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59"/>
    </row>
    <row r="550" spans="1:25" ht="12.75" customHeight="1" hidden="1">
      <c r="A550" s="15"/>
      <c r="B550" s="17"/>
      <c r="C550" s="17"/>
      <c r="D550" s="44"/>
      <c r="E550" s="45" t="s">
        <v>168</v>
      </c>
      <c r="F550" s="44"/>
      <c r="G550" s="44"/>
      <c r="H550" s="44"/>
      <c r="I550" s="44"/>
      <c r="J550" s="44"/>
      <c r="K550" s="44"/>
      <c r="L550" s="44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60"/>
    </row>
    <row r="551" spans="1:25" ht="22.5" customHeight="1" hidden="1">
      <c r="A551" s="29" t="s">
        <v>325</v>
      </c>
      <c r="B551" s="30" t="s">
        <v>318</v>
      </c>
      <c r="C551" s="30" t="s">
        <v>206</v>
      </c>
      <c r="D551" s="30" t="s">
        <v>166</v>
      </c>
      <c r="E551" s="45" t="s">
        <v>324</v>
      </c>
      <c r="F551" s="44"/>
      <c r="G551" s="44"/>
      <c r="H551" s="44"/>
      <c r="I551" s="44"/>
      <c r="J551" s="44"/>
      <c r="K551" s="44"/>
      <c r="L551" s="44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60"/>
    </row>
    <row r="552" spans="1:25" ht="12.75" customHeight="1" hidden="1">
      <c r="A552" s="15"/>
      <c r="B552" s="17"/>
      <c r="C552" s="17"/>
      <c r="D552" s="44"/>
      <c r="E552" s="45" t="s">
        <v>5</v>
      </c>
      <c r="F552" s="44"/>
      <c r="G552" s="44"/>
      <c r="H552" s="44"/>
      <c r="I552" s="44"/>
      <c r="J552" s="44"/>
      <c r="K552" s="44"/>
      <c r="L552" s="44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60"/>
    </row>
    <row r="553" spans="1:25" s="5" customFormat="1" ht="46.5" customHeight="1" hidden="1">
      <c r="A553" s="7"/>
      <c r="B553" s="8"/>
      <c r="C553" s="8"/>
      <c r="D553" s="34"/>
      <c r="E553" s="46" t="s">
        <v>683</v>
      </c>
      <c r="F553" s="49"/>
      <c r="G553" s="49"/>
      <c r="H553" s="49"/>
      <c r="I553" s="49"/>
      <c r="J553" s="49"/>
      <c r="K553" s="49"/>
      <c r="L553" s="49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59"/>
    </row>
    <row r="554" spans="1:25" ht="12.75" customHeight="1" hidden="1">
      <c r="A554" s="15"/>
      <c r="B554" s="17"/>
      <c r="C554" s="17"/>
      <c r="D554" s="44"/>
      <c r="E554" s="45" t="s">
        <v>367</v>
      </c>
      <c r="F554" s="30" t="s">
        <v>366</v>
      </c>
      <c r="G554" s="30"/>
      <c r="H554" s="30"/>
      <c r="I554" s="30"/>
      <c r="J554" s="30"/>
      <c r="K554" s="30"/>
      <c r="L554" s="3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60"/>
    </row>
    <row r="555" spans="1:25" ht="12.75" customHeight="1" hidden="1">
      <c r="A555" s="15"/>
      <c r="B555" s="17"/>
      <c r="C555" s="17"/>
      <c r="D555" s="44"/>
      <c r="E555" s="45" t="s">
        <v>404</v>
      </c>
      <c r="F555" s="30" t="s">
        <v>403</v>
      </c>
      <c r="G555" s="30"/>
      <c r="H555" s="30"/>
      <c r="I555" s="30"/>
      <c r="J555" s="30"/>
      <c r="K555" s="30"/>
      <c r="L555" s="3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60"/>
    </row>
    <row r="556" spans="1:25" s="5" customFormat="1" ht="46.5" customHeight="1" hidden="1">
      <c r="A556" s="7"/>
      <c r="B556" s="8"/>
      <c r="C556" s="8"/>
      <c r="D556" s="34"/>
      <c r="E556" s="46" t="s">
        <v>684</v>
      </c>
      <c r="F556" s="49"/>
      <c r="G556" s="49"/>
      <c r="H556" s="49"/>
      <c r="I556" s="49"/>
      <c r="J556" s="49"/>
      <c r="K556" s="49"/>
      <c r="L556" s="49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59"/>
    </row>
    <row r="557" spans="1:25" ht="12.75" customHeight="1" hidden="1">
      <c r="A557" s="15"/>
      <c r="B557" s="17"/>
      <c r="C557" s="17"/>
      <c r="D557" s="44"/>
      <c r="E557" s="45" t="s">
        <v>463</v>
      </c>
      <c r="F557" s="30" t="s">
        <v>464</v>
      </c>
      <c r="G557" s="30"/>
      <c r="H557" s="30"/>
      <c r="I557" s="30"/>
      <c r="J557" s="30"/>
      <c r="K557" s="30"/>
      <c r="L557" s="3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60"/>
    </row>
    <row r="558" spans="1:25" s="5" customFormat="1" ht="46.5" customHeight="1">
      <c r="A558" s="7" t="s">
        <v>326</v>
      </c>
      <c r="B558" s="8" t="s">
        <v>318</v>
      </c>
      <c r="C558" s="8" t="s">
        <v>219</v>
      </c>
      <c r="D558" s="34" t="s">
        <v>163</v>
      </c>
      <c r="E558" s="46" t="s">
        <v>327</v>
      </c>
      <c r="F558" s="49"/>
      <c r="G558" s="49">
        <f>G560</f>
        <v>90300850</v>
      </c>
      <c r="H558" s="49">
        <f>H560</f>
        <v>90300850</v>
      </c>
      <c r="I558" s="49">
        <f>I560</f>
        <v>0</v>
      </c>
      <c r="J558" s="49"/>
      <c r="K558" s="49"/>
      <c r="L558" s="49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59"/>
    </row>
    <row r="559" spans="1:25" ht="12.75" customHeight="1">
      <c r="A559" s="15"/>
      <c r="B559" s="17"/>
      <c r="C559" s="17"/>
      <c r="D559" s="44"/>
      <c r="E559" s="45" t="s">
        <v>168</v>
      </c>
      <c r="F559" s="44"/>
      <c r="G559" s="44"/>
      <c r="H559" s="44"/>
      <c r="I559" s="44"/>
      <c r="J559" s="44"/>
      <c r="K559" s="44"/>
      <c r="L559" s="44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60"/>
    </row>
    <row r="560" spans="1:25" ht="24" customHeight="1">
      <c r="A560" s="29" t="s">
        <v>328</v>
      </c>
      <c r="B560" s="30" t="s">
        <v>318</v>
      </c>
      <c r="C560" s="30" t="s">
        <v>219</v>
      </c>
      <c r="D560" s="30" t="s">
        <v>166</v>
      </c>
      <c r="E560" s="45" t="s">
        <v>327</v>
      </c>
      <c r="F560" s="44"/>
      <c r="G560" s="44">
        <f>H560+I560</f>
        <v>90300850</v>
      </c>
      <c r="H560" s="44">
        <v>90300850</v>
      </c>
      <c r="I560" s="44"/>
      <c r="J560" s="44"/>
      <c r="K560" s="44"/>
      <c r="L560" s="44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60"/>
    </row>
    <row r="561" spans="1:25" ht="12.75" customHeight="1" hidden="1">
      <c r="A561" s="15"/>
      <c r="B561" s="17"/>
      <c r="C561" s="17"/>
      <c r="D561" s="44"/>
      <c r="E561" s="45" t="s">
        <v>5</v>
      </c>
      <c r="F561" s="44"/>
      <c r="G561" s="44"/>
      <c r="H561" s="44"/>
      <c r="I561" s="44"/>
      <c r="J561" s="44"/>
      <c r="K561" s="44"/>
      <c r="L561" s="44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60"/>
    </row>
    <row r="562" spans="1:25" s="5" customFormat="1" ht="60" customHeight="1" hidden="1">
      <c r="A562" s="7"/>
      <c r="B562" s="8"/>
      <c r="C562" s="8"/>
      <c r="D562" s="34"/>
      <c r="E562" s="46" t="s">
        <v>685</v>
      </c>
      <c r="F562" s="49"/>
      <c r="G562" s="49"/>
      <c r="H562" s="49"/>
      <c r="I562" s="49"/>
      <c r="J562" s="49"/>
      <c r="K562" s="49"/>
      <c r="L562" s="49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59"/>
    </row>
    <row r="563" spans="1:25" ht="12.75" customHeight="1" hidden="1">
      <c r="A563" s="15"/>
      <c r="B563" s="17"/>
      <c r="C563" s="17"/>
      <c r="D563" s="44"/>
      <c r="E563" s="45" t="s">
        <v>381</v>
      </c>
      <c r="F563" s="30" t="s">
        <v>380</v>
      </c>
      <c r="G563" s="30"/>
      <c r="H563" s="30"/>
      <c r="I563" s="30"/>
      <c r="J563" s="30"/>
      <c r="K563" s="30"/>
      <c r="L563" s="3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60"/>
    </row>
    <row r="564" spans="1:25" ht="12.75" customHeight="1" hidden="1">
      <c r="A564" s="15"/>
      <c r="B564" s="17"/>
      <c r="C564" s="17"/>
      <c r="D564" s="44"/>
      <c r="E564" s="45" t="s">
        <v>385</v>
      </c>
      <c r="F564" s="30" t="s">
        <v>384</v>
      </c>
      <c r="G564" s="30"/>
      <c r="H564" s="30"/>
      <c r="I564" s="30"/>
      <c r="J564" s="30"/>
      <c r="K564" s="30"/>
      <c r="L564" s="3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60"/>
    </row>
    <row r="565" spans="1:25" ht="12.75" customHeight="1" hidden="1">
      <c r="A565" s="15"/>
      <c r="B565" s="17"/>
      <c r="C565" s="17"/>
      <c r="D565" s="44"/>
      <c r="E565" s="45" t="s">
        <v>389</v>
      </c>
      <c r="F565" s="30" t="s">
        <v>390</v>
      </c>
      <c r="G565" s="30"/>
      <c r="H565" s="30"/>
      <c r="I565" s="30"/>
      <c r="J565" s="30"/>
      <c r="K565" s="30"/>
      <c r="L565" s="3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60"/>
    </row>
    <row r="566" spans="1:25" ht="12.75" customHeight="1" hidden="1">
      <c r="A566" s="15"/>
      <c r="B566" s="17"/>
      <c r="C566" s="17"/>
      <c r="D566" s="44"/>
      <c r="E566" s="45" t="s">
        <v>497</v>
      </c>
      <c r="F566" s="30" t="s">
        <v>496</v>
      </c>
      <c r="G566" s="30"/>
      <c r="H566" s="30"/>
      <c r="I566" s="30"/>
      <c r="J566" s="30"/>
      <c r="K566" s="30"/>
      <c r="L566" s="3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60"/>
    </row>
    <row r="567" spans="1:25" s="5" customFormat="1" ht="46.5" customHeight="1" hidden="1">
      <c r="A567" s="7"/>
      <c r="B567" s="8"/>
      <c r="C567" s="8"/>
      <c r="D567" s="34"/>
      <c r="E567" s="46" t="s">
        <v>686</v>
      </c>
      <c r="F567" s="49"/>
      <c r="G567" s="49"/>
      <c r="H567" s="49"/>
      <c r="I567" s="49"/>
      <c r="J567" s="49"/>
      <c r="K567" s="49"/>
      <c r="L567" s="49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59"/>
    </row>
    <row r="568" spans="1:25" ht="12.75" customHeight="1" hidden="1">
      <c r="A568" s="15"/>
      <c r="B568" s="17"/>
      <c r="C568" s="17"/>
      <c r="D568" s="44"/>
      <c r="E568" s="45" t="s">
        <v>389</v>
      </c>
      <c r="F568" s="30" t="s">
        <v>390</v>
      </c>
      <c r="G568" s="30"/>
      <c r="H568" s="30"/>
      <c r="I568" s="30"/>
      <c r="J568" s="30"/>
      <c r="K568" s="30"/>
      <c r="L568" s="3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60"/>
    </row>
    <row r="569" spans="1:25" ht="12.75" customHeight="1" hidden="1">
      <c r="A569" s="15"/>
      <c r="B569" s="17"/>
      <c r="C569" s="17"/>
      <c r="D569" s="44"/>
      <c r="E569" s="45" t="s">
        <v>408</v>
      </c>
      <c r="F569" s="30" t="s">
        <v>407</v>
      </c>
      <c r="G569" s="30"/>
      <c r="H569" s="30"/>
      <c r="I569" s="30"/>
      <c r="J569" s="30"/>
      <c r="K569" s="30"/>
      <c r="L569" s="3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60"/>
    </row>
    <row r="570" spans="1:25" ht="12.75" customHeight="1" hidden="1">
      <c r="A570" s="15"/>
      <c r="B570" s="17"/>
      <c r="C570" s="17"/>
      <c r="D570" s="44"/>
      <c r="E570" s="45" t="s">
        <v>473</v>
      </c>
      <c r="F570" s="30" t="s">
        <v>474</v>
      </c>
      <c r="G570" s="30"/>
      <c r="H570" s="30"/>
      <c r="I570" s="30"/>
      <c r="J570" s="30"/>
      <c r="K570" s="30"/>
      <c r="L570" s="3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60"/>
    </row>
    <row r="571" spans="1:25" s="5" customFormat="1" ht="46.5" customHeight="1" hidden="1">
      <c r="A571" s="7"/>
      <c r="B571" s="8"/>
      <c r="C571" s="8"/>
      <c r="D571" s="34"/>
      <c r="E571" s="46" t="s">
        <v>687</v>
      </c>
      <c r="F571" s="49"/>
      <c r="G571" s="49"/>
      <c r="H571" s="49"/>
      <c r="I571" s="49"/>
      <c r="J571" s="49"/>
      <c r="K571" s="49"/>
      <c r="L571" s="49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59"/>
    </row>
    <row r="572" spans="1:25" ht="12.75" customHeight="1" hidden="1">
      <c r="A572" s="15"/>
      <c r="B572" s="17"/>
      <c r="C572" s="17"/>
      <c r="D572" s="44"/>
      <c r="E572" s="45" t="s">
        <v>463</v>
      </c>
      <c r="F572" s="30" t="s">
        <v>464</v>
      </c>
      <c r="G572" s="30"/>
      <c r="H572" s="30"/>
      <c r="I572" s="30"/>
      <c r="J572" s="30"/>
      <c r="K572" s="30"/>
      <c r="L572" s="3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60"/>
    </row>
    <row r="573" spans="1:25" s="5" customFormat="1" ht="46.5" customHeight="1" hidden="1">
      <c r="A573" s="7"/>
      <c r="B573" s="8"/>
      <c r="C573" s="8"/>
      <c r="D573" s="34"/>
      <c r="E573" s="46" t="s">
        <v>688</v>
      </c>
      <c r="F573" s="49"/>
      <c r="G573" s="49"/>
      <c r="H573" s="49"/>
      <c r="I573" s="49"/>
      <c r="J573" s="49"/>
      <c r="K573" s="49"/>
      <c r="L573" s="49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59"/>
    </row>
    <row r="574" spans="1:25" ht="12.75" customHeight="1" hidden="1">
      <c r="A574" s="15"/>
      <c r="B574" s="17"/>
      <c r="C574" s="17"/>
      <c r="D574" s="44"/>
      <c r="E574" s="45" t="s">
        <v>367</v>
      </c>
      <c r="F574" s="30" t="s">
        <v>366</v>
      </c>
      <c r="G574" s="30"/>
      <c r="H574" s="30"/>
      <c r="I574" s="30"/>
      <c r="J574" s="30"/>
      <c r="K574" s="30"/>
      <c r="L574" s="3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60"/>
    </row>
    <row r="575" spans="1:25" ht="12.75" customHeight="1" hidden="1">
      <c r="A575" s="15"/>
      <c r="B575" s="17"/>
      <c r="C575" s="17"/>
      <c r="D575" s="44"/>
      <c r="E575" s="45" t="s">
        <v>389</v>
      </c>
      <c r="F575" s="30" t="s">
        <v>390</v>
      </c>
      <c r="G575" s="30"/>
      <c r="H575" s="30"/>
      <c r="I575" s="30"/>
      <c r="J575" s="30"/>
      <c r="K575" s="30"/>
      <c r="L575" s="3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60"/>
    </row>
    <row r="576" spans="1:25" ht="12.75" customHeight="1" hidden="1">
      <c r="A576" s="15"/>
      <c r="B576" s="17"/>
      <c r="C576" s="17"/>
      <c r="D576" s="44"/>
      <c r="E576" s="45" t="s">
        <v>394</v>
      </c>
      <c r="F576" s="30" t="s">
        <v>393</v>
      </c>
      <c r="G576" s="30"/>
      <c r="H576" s="30"/>
      <c r="I576" s="30"/>
      <c r="J576" s="30"/>
      <c r="K576" s="30"/>
      <c r="L576" s="3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60"/>
    </row>
    <row r="577" spans="1:25" s="5" customFormat="1" ht="46.5" customHeight="1" hidden="1">
      <c r="A577" s="7"/>
      <c r="B577" s="8"/>
      <c r="C577" s="8"/>
      <c r="D577" s="34"/>
      <c r="E577" s="46" t="s">
        <v>689</v>
      </c>
      <c r="F577" s="49"/>
      <c r="G577" s="49"/>
      <c r="H577" s="49"/>
      <c r="I577" s="49"/>
      <c r="J577" s="49"/>
      <c r="K577" s="49"/>
      <c r="L577" s="49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59"/>
    </row>
    <row r="578" spans="1:25" ht="12.75" customHeight="1" hidden="1">
      <c r="A578" s="15"/>
      <c r="B578" s="17"/>
      <c r="C578" s="17"/>
      <c r="D578" s="44"/>
      <c r="E578" s="45" t="s">
        <v>389</v>
      </c>
      <c r="F578" s="30" t="s">
        <v>390</v>
      </c>
      <c r="G578" s="30"/>
      <c r="H578" s="30"/>
      <c r="I578" s="30"/>
      <c r="J578" s="30"/>
      <c r="K578" s="30"/>
      <c r="L578" s="3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60"/>
    </row>
    <row r="579" spans="1:25" ht="12.75" customHeight="1" hidden="1">
      <c r="A579" s="15"/>
      <c r="B579" s="17"/>
      <c r="C579" s="17"/>
      <c r="D579" s="44"/>
      <c r="E579" s="45" t="s">
        <v>408</v>
      </c>
      <c r="F579" s="30" t="s">
        <v>407</v>
      </c>
      <c r="G579" s="30"/>
      <c r="H579" s="30"/>
      <c r="I579" s="30"/>
      <c r="J579" s="30"/>
      <c r="K579" s="30"/>
      <c r="L579" s="3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60"/>
    </row>
    <row r="580" spans="1:25" ht="12.75" customHeight="1" hidden="1">
      <c r="A580" s="15"/>
      <c r="B580" s="17"/>
      <c r="C580" s="17"/>
      <c r="D580" s="44"/>
      <c r="E580" s="45" t="s">
        <v>473</v>
      </c>
      <c r="F580" s="30" t="s">
        <v>474</v>
      </c>
      <c r="G580" s="30"/>
      <c r="H580" s="30"/>
      <c r="I580" s="30"/>
      <c r="J580" s="30"/>
      <c r="K580" s="30"/>
      <c r="L580" s="3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60"/>
    </row>
    <row r="581" spans="1:25" s="5" customFormat="1" ht="46.5" customHeight="1" hidden="1">
      <c r="A581" s="7"/>
      <c r="B581" s="8"/>
      <c r="C581" s="8"/>
      <c r="D581" s="34"/>
      <c r="E581" s="46" t="s">
        <v>690</v>
      </c>
      <c r="F581" s="49"/>
      <c r="G581" s="49"/>
      <c r="H581" s="49"/>
      <c r="I581" s="49"/>
      <c r="J581" s="49"/>
      <c r="K581" s="49"/>
      <c r="L581" s="49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59"/>
    </row>
    <row r="582" spans="1:25" ht="12.75" customHeight="1" hidden="1">
      <c r="A582" s="15"/>
      <c r="B582" s="17"/>
      <c r="C582" s="17"/>
      <c r="D582" s="44"/>
      <c r="E582" s="45" t="s">
        <v>453</v>
      </c>
      <c r="F582" s="30" t="s">
        <v>454</v>
      </c>
      <c r="G582" s="30"/>
      <c r="H582" s="30"/>
      <c r="I582" s="30"/>
      <c r="J582" s="30"/>
      <c r="K582" s="30"/>
      <c r="L582" s="3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60"/>
    </row>
    <row r="583" spans="1:25" ht="12.75" customHeight="1" hidden="1">
      <c r="A583" s="15"/>
      <c r="B583" s="17"/>
      <c r="C583" s="17"/>
      <c r="D583" s="44"/>
      <c r="E583" s="45" t="s">
        <v>473</v>
      </c>
      <c r="F583" s="30" t="s">
        <v>474</v>
      </c>
      <c r="G583" s="30"/>
      <c r="H583" s="30"/>
      <c r="I583" s="30"/>
      <c r="J583" s="30"/>
      <c r="K583" s="30"/>
      <c r="L583" s="3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60"/>
    </row>
    <row r="584" spans="1:25" s="5" customFormat="1" ht="51" customHeight="1" hidden="1">
      <c r="A584" s="7"/>
      <c r="B584" s="8"/>
      <c r="C584" s="8"/>
      <c r="D584" s="34"/>
      <c r="E584" s="46" t="s">
        <v>691</v>
      </c>
      <c r="F584" s="49"/>
      <c r="G584" s="49"/>
      <c r="H584" s="49"/>
      <c r="I584" s="49"/>
      <c r="J584" s="49"/>
      <c r="K584" s="49"/>
      <c r="L584" s="49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59"/>
    </row>
    <row r="585" spans="1:25" ht="12.75" customHeight="1" hidden="1">
      <c r="A585" s="15"/>
      <c r="B585" s="17"/>
      <c r="C585" s="17"/>
      <c r="D585" s="44"/>
      <c r="E585" s="45" t="s">
        <v>367</v>
      </c>
      <c r="F585" s="30" t="s">
        <v>366</v>
      </c>
      <c r="G585" s="30"/>
      <c r="H585" s="30"/>
      <c r="I585" s="30"/>
      <c r="J585" s="30"/>
      <c r="K585" s="30"/>
      <c r="L585" s="3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60"/>
    </row>
    <row r="586" spans="1:25" ht="12.75" customHeight="1" hidden="1">
      <c r="A586" s="15"/>
      <c r="B586" s="17"/>
      <c r="C586" s="17"/>
      <c r="D586" s="44"/>
      <c r="E586" s="45" t="s">
        <v>389</v>
      </c>
      <c r="F586" s="30" t="s">
        <v>390</v>
      </c>
      <c r="G586" s="30"/>
      <c r="H586" s="30"/>
      <c r="I586" s="30"/>
      <c r="J586" s="30"/>
      <c r="K586" s="30"/>
      <c r="L586" s="3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60"/>
    </row>
    <row r="587" spans="1:25" ht="12.75" customHeight="1" hidden="1">
      <c r="A587" s="15"/>
      <c r="B587" s="17"/>
      <c r="C587" s="17"/>
      <c r="D587" s="44"/>
      <c r="E587" s="45" t="s">
        <v>408</v>
      </c>
      <c r="F587" s="30" t="s">
        <v>407</v>
      </c>
      <c r="G587" s="30"/>
      <c r="H587" s="30"/>
      <c r="I587" s="30"/>
      <c r="J587" s="30"/>
      <c r="K587" s="30"/>
      <c r="L587" s="3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60"/>
    </row>
    <row r="588" spans="1:25" ht="12.75" customHeight="1" hidden="1">
      <c r="A588" s="15"/>
      <c r="B588" s="17"/>
      <c r="C588" s="17"/>
      <c r="D588" s="44"/>
      <c r="E588" s="45" t="s">
        <v>456</v>
      </c>
      <c r="F588" s="30" t="s">
        <v>457</v>
      </c>
      <c r="G588" s="30"/>
      <c r="H588" s="30"/>
      <c r="I588" s="30"/>
      <c r="J588" s="30"/>
      <c r="K588" s="30"/>
      <c r="L588" s="3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60"/>
    </row>
    <row r="589" spans="1:25" ht="12.75" customHeight="1" hidden="1">
      <c r="A589" s="15"/>
      <c r="B589" s="17"/>
      <c r="C589" s="17"/>
      <c r="D589" s="44"/>
      <c r="E589" s="45" t="s">
        <v>473</v>
      </c>
      <c r="F589" s="30" t="s">
        <v>474</v>
      </c>
      <c r="G589" s="30"/>
      <c r="H589" s="30"/>
      <c r="I589" s="30"/>
      <c r="J589" s="30"/>
      <c r="K589" s="30"/>
      <c r="L589" s="3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60"/>
    </row>
    <row r="590" spans="1:25" s="5" customFormat="1" ht="46.5" customHeight="1" hidden="1">
      <c r="A590" s="7" t="s">
        <v>329</v>
      </c>
      <c r="B590" s="8" t="s">
        <v>318</v>
      </c>
      <c r="C590" s="8" t="s">
        <v>224</v>
      </c>
      <c r="D590" s="34" t="s">
        <v>163</v>
      </c>
      <c r="E590" s="46" t="s">
        <v>330</v>
      </c>
      <c r="F590" s="49"/>
      <c r="G590" s="49"/>
      <c r="H590" s="49"/>
      <c r="I590" s="49"/>
      <c r="J590" s="49"/>
      <c r="K590" s="49"/>
      <c r="L590" s="49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59"/>
    </row>
    <row r="591" spans="1:25" ht="12.75" customHeight="1" hidden="1">
      <c r="A591" s="15"/>
      <c r="B591" s="17"/>
      <c r="C591" s="17"/>
      <c r="D591" s="44"/>
      <c r="E591" s="45" t="s">
        <v>168</v>
      </c>
      <c r="F591" s="44"/>
      <c r="G591" s="44"/>
      <c r="H591" s="44"/>
      <c r="I591" s="44"/>
      <c r="J591" s="44"/>
      <c r="K591" s="44"/>
      <c r="L591" s="44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60"/>
    </row>
    <row r="592" spans="1:25" ht="12.75" customHeight="1" hidden="1">
      <c r="A592" s="29" t="s">
        <v>331</v>
      </c>
      <c r="B592" s="30" t="s">
        <v>318</v>
      </c>
      <c r="C592" s="30" t="s">
        <v>224</v>
      </c>
      <c r="D592" s="30" t="s">
        <v>190</v>
      </c>
      <c r="E592" s="45" t="s">
        <v>332</v>
      </c>
      <c r="F592" s="44"/>
      <c r="G592" s="44"/>
      <c r="H592" s="44"/>
      <c r="I592" s="44"/>
      <c r="J592" s="44"/>
      <c r="K592" s="44"/>
      <c r="L592" s="44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60"/>
    </row>
    <row r="593" spans="1:25" ht="12.75" customHeight="1" hidden="1">
      <c r="A593" s="15"/>
      <c r="B593" s="17"/>
      <c r="C593" s="17"/>
      <c r="D593" s="44"/>
      <c r="E593" s="45" t="s">
        <v>5</v>
      </c>
      <c r="F593" s="44"/>
      <c r="G593" s="44"/>
      <c r="H593" s="44"/>
      <c r="I593" s="44"/>
      <c r="J593" s="44"/>
      <c r="K593" s="44"/>
      <c r="L593" s="44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60"/>
    </row>
    <row r="594" spans="1:25" s="5" customFormat="1" ht="46.5" customHeight="1" hidden="1">
      <c r="A594" s="7"/>
      <c r="B594" s="8"/>
      <c r="C594" s="8"/>
      <c r="D594" s="34"/>
      <c r="E594" s="46" t="s">
        <v>692</v>
      </c>
      <c r="F594" s="49"/>
      <c r="G594" s="49"/>
      <c r="H594" s="49"/>
      <c r="I594" s="49"/>
      <c r="J594" s="49"/>
      <c r="K594" s="49"/>
      <c r="L594" s="49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59"/>
    </row>
    <row r="595" spans="1:25" ht="12.75" customHeight="1" hidden="1">
      <c r="A595" s="15"/>
      <c r="B595" s="17"/>
      <c r="C595" s="17"/>
      <c r="D595" s="44"/>
      <c r="E595" s="45" t="s">
        <v>456</v>
      </c>
      <c r="F595" s="30" t="s">
        <v>457</v>
      </c>
      <c r="G595" s="30"/>
      <c r="H595" s="30"/>
      <c r="I595" s="30"/>
      <c r="J595" s="30"/>
      <c r="K595" s="30"/>
      <c r="L595" s="3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60"/>
    </row>
    <row r="596" spans="1:25" s="5" customFormat="1" ht="46.5" customHeight="1" hidden="1">
      <c r="A596" s="7"/>
      <c r="B596" s="8"/>
      <c r="C596" s="8"/>
      <c r="D596" s="34"/>
      <c r="E596" s="46" t="s">
        <v>693</v>
      </c>
      <c r="F596" s="49"/>
      <c r="G596" s="49"/>
      <c r="H596" s="49"/>
      <c r="I596" s="49"/>
      <c r="J596" s="49"/>
      <c r="K596" s="49"/>
      <c r="L596" s="49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59"/>
    </row>
    <row r="597" spans="1:25" ht="12.75" customHeight="1" hidden="1">
      <c r="A597" s="15"/>
      <c r="B597" s="17"/>
      <c r="C597" s="17"/>
      <c r="D597" s="44"/>
      <c r="E597" s="45" t="s">
        <v>365</v>
      </c>
      <c r="F597" s="30" t="s">
        <v>364</v>
      </c>
      <c r="G597" s="30"/>
      <c r="H597" s="30"/>
      <c r="I597" s="30"/>
      <c r="J597" s="30"/>
      <c r="K597" s="30"/>
      <c r="L597" s="3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60"/>
    </row>
    <row r="598" spans="1:25" s="5" customFormat="1" ht="37.5" customHeight="1">
      <c r="A598" s="7" t="s">
        <v>333</v>
      </c>
      <c r="B598" s="8" t="s">
        <v>334</v>
      </c>
      <c r="C598" s="8" t="s">
        <v>163</v>
      </c>
      <c r="D598" s="34" t="s">
        <v>163</v>
      </c>
      <c r="E598" s="46" t="s">
        <v>335</v>
      </c>
      <c r="F598" s="49"/>
      <c r="G598" s="49">
        <f>G600</f>
        <v>250408176.9</v>
      </c>
      <c r="H598" s="49">
        <f>H600</f>
        <v>250408176.9</v>
      </c>
      <c r="I598" s="49">
        <f>I600</f>
        <v>0</v>
      </c>
      <c r="J598" s="49"/>
      <c r="K598" s="49"/>
      <c r="L598" s="49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59"/>
    </row>
    <row r="599" spans="1:25" ht="16.5" customHeight="1">
      <c r="A599" s="15"/>
      <c r="B599" s="17"/>
      <c r="C599" s="17"/>
      <c r="D599" s="44"/>
      <c r="E599" s="45" t="s">
        <v>5</v>
      </c>
      <c r="F599" s="44"/>
      <c r="G599" s="44"/>
      <c r="H599" s="44"/>
      <c r="I599" s="44"/>
      <c r="J599" s="44"/>
      <c r="K599" s="44"/>
      <c r="L599" s="44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60"/>
    </row>
    <row r="600" spans="1:25" s="5" customFormat="1" ht="30.75" customHeight="1">
      <c r="A600" s="7" t="s">
        <v>336</v>
      </c>
      <c r="B600" s="8" t="s">
        <v>334</v>
      </c>
      <c r="C600" s="8" t="s">
        <v>166</v>
      </c>
      <c r="D600" s="34" t="s">
        <v>163</v>
      </c>
      <c r="E600" s="46" t="s">
        <v>337</v>
      </c>
      <c r="F600" s="49"/>
      <c r="G600" s="49">
        <f>G602</f>
        <v>250408176.9</v>
      </c>
      <c r="H600" s="49">
        <f>H602</f>
        <v>250408176.9</v>
      </c>
      <c r="I600" s="49">
        <f>I602</f>
        <v>0</v>
      </c>
      <c r="J600" s="49"/>
      <c r="K600" s="49"/>
      <c r="L600" s="49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59"/>
    </row>
    <row r="601" spans="1:25" ht="22.5" customHeight="1">
      <c r="A601" s="15"/>
      <c r="B601" s="17"/>
      <c r="C601" s="17"/>
      <c r="D601" s="44"/>
      <c r="E601" s="45" t="s">
        <v>168</v>
      </c>
      <c r="F601" s="44"/>
      <c r="G601" s="44"/>
      <c r="H601" s="44"/>
      <c r="I601" s="44"/>
      <c r="J601" s="44"/>
      <c r="K601" s="44"/>
      <c r="L601" s="44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60"/>
    </row>
    <row r="602" spans="1:25" ht="18.75" customHeight="1">
      <c r="A602" s="29" t="s">
        <v>338</v>
      </c>
      <c r="B602" s="30" t="s">
        <v>334</v>
      </c>
      <c r="C602" s="30" t="s">
        <v>166</v>
      </c>
      <c r="D602" s="30" t="s">
        <v>190</v>
      </c>
      <c r="E602" s="45" t="s">
        <v>339</v>
      </c>
      <c r="F602" s="44"/>
      <c r="G602" s="44">
        <f>H602+I602</f>
        <v>250408176.9</v>
      </c>
      <c r="H602" s="44">
        <v>250408176.9</v>
      </c>
      <c r="I602" s="44">
        <v>0</v>
      </c>
      <c r="J602" s="44"/>
      <c r="K602" s="44"/>
      <c r="L602" s="44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60"/>
    </row>
    <row r="603" spans="1:25" ht="18.75" customHeight="1">
      <c r="A603" s="15"/>
      <c r="B603" s="17"/>
      <c r="C603" s="17"/>
      <c r="D603" s="44"/>
      <c r="E603" s="45" t="s">
        <v>5</v>
      </c>
      <c r="F603" s="44"/>
      <c r="G603" s="44"/>
      <c r="H603" s="44"/>
      <c r="I603" s="44"/>
      <c r="J603" s="44"/>
      <c r="K603" s="44"/>
      <c r="L603" s="44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60"/>
    </row>
    <row r="604" spans="1:25" ht="18.75" customHeight="1">
      <c r="A604" s="15"/>
      <c r="B604" s="17"/>
      <c r="C604" s="17"/>
      <c r="D604" s="44"/>
      <c r="E604" s="45" t="s">
        <v>478</v>
      </c>
      <c r="F604" s="44" t="s">
        <v>479</v>
      </c>
      <c r="G604" s="44"/>
      <c r="H604" s="44"/>
      <c r="I604" s="44"/>
      <c r="J604" s="44"/>
      <c r="K604" s="44"/>
      <c r="L604" s="44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60"/>
    </row>
    <row r="605" spans="1:25" ht="19.5" customHeight="1" thickBot="1">
      <c r="A605" s="21"/>
      <c r="B605" s="22"/>
      <c r="C605" s="22"/>
      <c r="D605" s="53"/>
      <c r="E605" s="54" t="s">
        <v>694</v>
      </c>
      <c r="F605" s="32" t="s">
        <v>345</v>
      </c>
      <c r="G605" s="32"/>
      <c r="H605" s="32"/>
      <c r="I605" s="32"/>
      <c r="J605" s="32"/>
      <c r="K605" s="32"/>
      <c r="L605" s="32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61"/>
    </row>
  </sheetData>
  <sheetProtection/>
  <mergeCells count="29">
    <mergeCell ref="R2:Z2"/>
    <mergeCell ref="R3:Z3"/>
    <mergeCell ref="U1:Z1"/>
    <mergeCell ref="Q9:R9"/>
    <mergeCell ref="S9:S10"/>
    <mergeCell ref="T9:U9"/>
    <mergeCell ref="V9:V10"/>
    <mergeCell ref="W9:X9"/>
    <mergeCell ref="Y9:Y10"/>
    <mergeCell ref="P8:R8"/>
    <mergeCell ref="S8:U8"/>
    <mergeCell ref="V8:X8"/>
    <mergeCell ref="G9:G10"/>
    <mergeCell ref="H9:I9"/>
    <mergeCell ref="J9:J10"/>
    <mergeCell ref="K9:L9"/>
    <mergeCell ref="M9:M10"/>
    <mergeCell ref="N9:O9"/>
    <mergeCell ref="P9:P10"/>
    <mergeCell ref="A6:X6"/>
    <mergeCell ref="A8:A10"/>
    <mergeCell ref="B8:B10"/>
    <mergeCell ref="C8:C10"/>
    <mergeCell ref="D8:D10"/>
    <mergeCell ref="E8:E10"/>
    <mergeCell ref="F8:F10"/>
    <mergeCell ref="G8:I8"/>
    <mergeCell ref="J8:L8"/>
    <mergeCell ref="M8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2022-10-06T13:06:45Z</cp:lastPrinted>
  <dcterms:created xsi:type="dcterms:W3CDTF">2022-06-16T10:33:45Z</dcterms:created>
  <dcterms:modified xsi:type="dcterms:W3CDTF">2022-10-06T13:58:45Z</dcterms:modified>
  <cp:category/>
  <cp:version/>
  <cp:contentType/>
  <cp:contentStatus/>
</cp:coreProperties>
</file>